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Katie\Documents\WY-WSF\GIA\"/>
    </mc:Choice>
  </mc:AlternateContent>
  <xr:revisionPtr revIDLastSave="0" documentId="13_ncr:1_{9211EA78-CADC-443C-A37A-472437308444}" xr6:coauthVersionLast="47" xr6:coauthVersionMax="47" xr10:uidLastSave="{00000000-0000-0000-0000-000000000000}"/>
  <bookViews>
    <workbookView xWindow="-28920" yWindow="-120" windowWidth="29040" windowHeight="15720" xr2:uid="{00000000-000D-0000-FFFF-FFFF00000000}"/>
  </bookViews>
  <sheets>
    <sheet name="2022 All Projects" sheetId="10" r:id="rId1"/>
    <sheet name="2021 All Projects" sheetId="9" r:id="rId2"/>
    <sheet name="Sheet1 (2)" sheetId="4" r:id="rId3"/>
    <sheet name="2016 All Projects" sheetId="1" r:id="rId4"/>
    <sheet name="2017 All Projects" sheetId="5" r:id="rId5"/>
    <sheet name="2018 All Projects" sheetId="6" r:id="rId6"/>
    <sheet name="2019 All Projects" sheetId="7" r:id="rId7"/>
    <sheet name="2020 All Projects" sheetId="8" r:id="rId8"/>
    <sheet name="Sheet2" sheetId="2" r:id="rId9"/>
    <sheet name="Sheet3" sheetId="3" r:id="rId10"/>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7" i="10" l="1"/>
  <c r="F33" i="10"/>
  <c r="E33" i="10"/>
  <c r="D33" i="10"/>
  <c r="C33" i="10"/>
  <c r="B33" i="10"/>
  <c r="F11" i="10"/>
  <c r="F13" i="10" s="1"/>
  <c r="E11" i="10"/>
  <c r="D11" i="10"/>
  <c r="D13" i="10" s="1"/>
  <c r="C11" i="10"/>
  <c r="C13" i="10" s="1"/>
  <c r="B11" i="10"/>
  <c r="F35" i="9"/>
  <c r="E35" i="9"/>
  <c r="D35" i="9"/>
  <c r="C35" i="9"/>
  <c r="B35" i="9"/>
  <c r="F14" i="9"/>
  <c r="F16" i="9" s="1"/>
  <c r="E14" i="9"/>
  <c r="D14" i="9"/>
  <c r="D16" i="9" s="1"/>
  <c r="C14" i="9"/>
  <c r="C16" i="9" s="1"/>
  <c r="B14" i="9"/>
  <c r="F67" i="8" l="1"/>
  <c r="F69" i="8" s="1"/>
  <c r="E67" i="8" l="1"/>
  <c r="D67" i="8"/>
  <c r="D69" i="8" s="1"/>
  <c r="C67" i="8"/>
  <c r="C69" i="8" s="1"/>
  <c r="B67" i="8"/>
  <c r="F43" i="8"/>
  <c r="E45" i="8" s="1"/>
  <c r="E43" i="8"/>
  <c r="B43" i="8"/>
  <c r="I28" i="8"/>
  <c r="H28" i="8"/>
  <c r="F28" i="8"/>
  <c r="F30" i="8" s="1"/>
  <c r="E28" i="8"/>
  <c r="D28" i="8"/>
  <c r="D30" i="8" s="1"/>
  <c r="C28" i="8"/>
  <c r="B28" i="8"/>
  <c r="D28" i="7" l="1"/>
  <c r="F43" i="7" l="1"/>
  <c r="E45" i="7" l="1"/>
  <c r="E43" i="7"/>
  <c r="B43" i="7" l="1"/>
  <c r="D30" i="7" l="1"/>
  <c r="F28" i="7" l="1"/>
  <c r="F30" i="7" s="1"/>
  <c r="E28" i="7" l="1"/>
  <c r="C28" i="7" l="1"/>
  <c r="I28" i="7" l="1"/>
  <c r="H28" i="7"/>
  <c r="B28" i="7"/>
  <c r="F37" i="6" l="1"/>
  <c r="E37" i="6"/>
  <c r="F29" i="6" l="1"/>
  <c r="F39" i="6" s="1"/>
  <c r="C29" i="6" l="1"/>
  <c r="D29" i="6"/>
  <c r="D30" i="6" s="1"/>
  <c r="B29" i="6"/>
  <c r="I29" i="6" l="1"/>
  <c r="H29" i="6"/>
  <c r="E29" i="6"/>
  <c r="E39" i="6" s="1"/>
  <c r="I46" i="5" l="1"/>
  <c r="H46" i="5"/>
  <c r="F46" i="5"/>
  <c r="F50" i="5" s="1"/>
  <c r="D46" i="5"/>
  <c r="C46" i="5"/>
  <c r="I35" i="5"/>
  <c r="H35" i="5"/>
  <c r="F35" i="5"/>
  <c r="E35" i="5"/>
  <c r="D35" i="5"/>
  <c r="C35" i="5"/>
  <c r="C48" i="5" s="1"/>
  <c r="B35" i="5"/>
  <c r="B48" i="5" s="1"/>
  <c r="H48" i="5" l="1"/>
  <c r="I48" i="5"/>
  <c r="G30" i="1"/>
  <c r="F30" i="1"/>
  <c r="E30" i="1"/>
  <c r="D30" i="1"/>
  <c r="C30" i="1"/>
  <c r="B30" i="1"/>
  <c r="H30" i="1"/>
  <c r="C13" i="4" l="1"/>
  <c r="B13" i="4"/>
</calcChain>
</file>

<file path=xl/sharedStrings.xml><?xml version="1.0" encoding="utf-8"?>
<sst xmlns="http://schemas.openxmlformats.org/spreadsheetml/2006/main" count="732" uniqueCount="438">
  <si>
    <t>Project Name</t>
  </si>
  <si>
    <t>$ Requested</t>
  </si>
  <si>
    <t>Upper Green D Sheep Allotment</t>
  </si>
  <si>
    <t>BHS GPS Collar Data Uplink</t>
  </si>
  <si>
    <t>BHS High Elevation Captures</t>
  </si>
  <si>
    <t>Statewide Disease Surveillance - Wy Range</t>
  </si>
  <si>
    <t>Sheep Nutrition and Disease</t>
  </si>
  <si>
    <t>WY Statewide BHS Population Genetics</t>
  </si>
  <si>
    <t>Elk Mountain Water Development</t>
  </si>
  <si>
    <t>Harvest Records and Horn Size</t>
  </si>
  <si>
    <t>Habitat Project Viewer</t>
  </si>
  <si>
    <t xml:space="preserve">Coco Belle Property </t>
  </si>
  <si>
    <t xml:space="preserve">approved </t>
  </si>
  <si>
    <t>WGFD Ranking</t>
  </si>
  <si>
    <t xml:space="preserve">no other funding  - Disease partnership -not an open call this past year. Will apply with eastern chapters and NWSF. Started genetic work on types of DNA - preliminary report June 4, - 3 year project asking for yr 2 - 300-400 more recent  last 2-5 yrs - can't use the historic studies conducted in Wy. - 766-6605 -  up to 20K hit and move ahead more slowly </t>
  </si>
  <si>
    <t xml:space="preserve">could ask for this later - will eventually need it - by next March - </t>
  </si>
  <si>
    <t xml:space="preserve">to capture 15 sheep, Jim Pope, FS may add 25K, stand alone, Rams Horn, Clause Pk and Darby  </t>
  </si>
  <si>
    <t xml:space="preserve">Teton Wildernes, GTNP, Gros Ventre, Washakee, upper South Fork,  </t>
  </si>
  <si>
    <t xml:space="preserve">Doug - important project, Hank and Mary recommend we do this another yr and pull back. </t>
  </si>
  <si>
    <t xml:space="preserve">Tator - track WGFD - from the streategic plan projects - more recent going forward - more of a Dept responsibiity - 45K from Trust Fund  - do not know the longevity </t>
  </si>
  <si>
    <t>about 250K available</t>
  </si>
  <si>
    <t>WYWSF can process payment around June 9</t>
  </si>
  <si>
    <t>Chapter GIAa - 80K available - 120K requested without Thoman and Robbins  Total= 142K</t>
  </si>
  <si>
    <t xml:space="preserve">WGBGLC Projects - 2016 - Preliminary Review </t>
  </si>
  <si>
    <t>WY-WSF GIA</t>
  </si>
  <si>
    <t>WSF</t>
  </si>
  <si>
    <t>Funding Source</t>
  </si>
  <si>
    <t xml:space="preserve">$Approved </t>
  </si>
  <si>
    <t>GTNP Mtn Goat Disease Prevalence</t>
  </si>
  <si>
    <t xml:space="preserve">No BHS habitat or  critical access to BHS habitat </t>
  </si>
  <si>
    <t>Devil's Canyon to Ferris/Seminoe Transplant II</t>
  </si>
  <si>
    <t>Mid-term proposal to WGBGLC. Approved by Comm. in Oct, 2016</t>
  </si>
  <si>
    <t xml:space="preserve">Project misplaced/not included in original pool of applications.  Approved via email after the May 2016 regular meeting. </t>
  </si>
  <si>
    <t>Teton Wildernes, GTNP, Gros Ventre, Washakee, upper South Fork,  FS may provide 25K for high elevation captures near Jackson .</t>
  </si>
  <si>
    <t>Population characteristics, movements, and disease surveillance in the Palisades mountain goat herd, Wyoming - GIA</t>
  </si>
  <si>
    <t>Whiskey Mountain Conservation Camp Renovation- GIA</t>
  </si>
  <si>
    <t>Devil's Canyon Ram Collars - GIA</t>
  </si>
  <si>
    <t>Wyoming Bighorn Sheep Population Genomics: Year-2 - GIA</t>
  </si>
  <si>
    <t>Total Cost</t>
  </si>
  <si>
    <t>WGBGLC - BHS</t>
  </si>
  <si>
    <t xml:space="preserve">Doug requested putting off funding until next year. </t>
  </si>
  <si>
    <t xml:space="preserve">Doug, Hank, Mary, Lutz, Aly, Anderson and others suggest we see this through the first three years and evaluate - Last captures in Dec. 2017. They said this project dovetails well with the Surveillance project.  No indications of recapture stress, m ortality or impacts on reproduction 10/2016). Encourage Kevin M to look elsewhere for funding. </t>
  </si>
  <si>
    <t>only need half</t>
  </si>
  <si>
    <t>Fred Roberts Allotment - Wy Range</t>
  </si>
  <si>
    <t>WGFD Comm. Charles Price - donated us a tag to sell</t>
  </si>
  <si>
    <t xml:space="preserve">Wy-WSF will be asked for 10-20K. Jim C committed to 10K earlier. </t>
  </si>
  <si>
    <t>Will be partially ($5K), or totally funded by donor - Pete Widener</t>
  </si>
  <si>
    <t>not a high priority but wanted to contribute some</t>
  </si>
  <si>
    <t>TOTALS</t>
  </si>
  <si>
    <t>BHS Project Funding Summary - 2016</t>
  </si>
  <si>
    <t xml:space="preserve">The total from WGBGLC was 54500 - for all species </t>
  </si>
  <si>
    <t> 2017 Joint Cheif's project -  Cheatgrass Spraying</t>
  </si>
  <si>
    <t>Hunting With Heroes, Statewide</t>
  </si>
  <si>
    <t>Temple Peak Disease Assessment, Lander</t>
  </si>
  <si>
    <t>Devils Canyon to Ferris Transplant, Statewide</t>
  </si>
  <si>
    <t>Fred Roberts NWF, Afton</t>
  </si>
  <si>
    <t>Ferris Mountains Guzzler, Rawlins</t>
  </si>
  <si>
    <t>Whisky Mtn Genetic Diversity, Dubois</t>
  </si>
  <si>
    <t xml:space="preserve">Arapaho burn NW of Laramie, BLM, FS, state land: 12,500 ac: Shane Walker (FS):  Could be funded in June since they will not spray until fall 2017. </t>
  </si>
  <si>
    <t>Ferris Mountain Burn Phase II, Rawlins</t>
  </si>
  <si>
    <t>10,000 ac; fall of 2017; mostly conifers; Total = 250K; what other funding has been secured?  When will phase III happen?</t>
  </si>
  <si>
    <t>4 guzzlers along spine of Ferris mtn.; 1,000 gal capacity;  Total cost - $26,000??</t>
  </si>
  <si>
    <t>May/June Funding</t>
  </si>
  <si>
    <r>
      <t xml:space="preserve">December Funding </t>
    </r>
    <r>
      <rPr>
        <b/>
        <sz val="10"/>
        <color theme="1"/>
        <rFont val="Calibri"/>
        <family val="2"/>
        <scheme val="minor"/>
      </rPr>
      <t>($ 159K available, $79,950 awarded)</t>
    </r>
  </si>
  <si>
    <t xml:space="preserve">Ferris Mountain Prescribed Burn Phase II </t>
  </si>
  <si>
    <t xml:space="preserve"> Ferris Mountain Guzzlers </t>
  </si>
  <si>
    <t xml:space="preserve">Teton Range Mountain Ungulate Population Dynamics </t>
  </si>
  <si>
    <t xml:space="preserve">Bighorns of the Canyon </t>
  </si>
  <si>
    <t>Bighorn Sheep Disease/Nutrition Project</t>
  </si>
  <si>
    <t xml:space="preserve">Harvest Records and Horn Size </t>
  </si>
  <si>
    <t>Online VHF Data Viewer</t>
  </si>
  <si>
    <t>Online Migration Viewer Education and Outreach</t>
  </si>
  <si>
    <t>Wyoming Statewide Bighorn Sheep Population Genetics</t>
  </si>
  <si>
    <t xml:space="preserve">Statewide Bighorn Sheep Telemetry Flights </t>
  </si>
  <si>
    <t>Bighorn Sheep GPS Collar Uplink Fees</t>
  </si>
  <si>
    <t xml:space="preserve">Statewide Disease Surveillance of Bighorn Sheep </t>
  </si>
  <si>
    <t>Wandering Bighorn Sheep Satellite Collars</t>
  </si>
  <si>
    <t>Wyoming Educational Exp</t>
  </si>
  <si>
    <t xml:space="preserve">Cabin Creek Conifer Removal </t>
  </si>
  <si>
    <t>Remote Camera w/ Cellular Capability</t>
  </si>
  <si>
    <t>BH Sheep Trailer</t>
  </si>
  <si>
    <t>Bighorns to Ferris 2018</t>
  </si>
  <si>
    <t xml:space="preserve"> $67,000 
</t>
  </si>
  <si>
    <t xml:space="preserve">December Funding </t>
  </si>
  <si>
    <t>Pinedale/Jackson Informative Signs</t>
  </si>
  <si>
    <t>Devils Canyon Habitat Improvement Project - Cheatgrass</t>
  </si>
  <si>
    <t>Johnson Co 4-H Shooting Sports Program</t>
  </si>
  <si>
    <t>Devil's Canyon Ram Collaring Data Fee</t>
  </si>
  <si>
    <t>BIGHORN SHEEP SURVIVAL AS A FUNCTION OF FORAGE USE AND QUALITY, SOIL NUTRIENTS, AND POPULATION HEALTH, PARTICULARLY RELATING TO LAMB RECURITMENT.</t>
  </si>
  <si>
    <t>Population characteristics, movements, and disease surveilance in the Palisades mountain goat herd</t>
  </si>
  <si>
    <t>Hunting with Heroes</t>
  </si>
  <si>
    <t>Access Enhancements at the National Bighorn Sheep Center</t>
  </si>
  <si>
    <t>Education &amp; Outreach Enhancements at the National Bighorn Sheep Center</t>
  </si>
  <si>
    <t>Assessing the geographic origin and colonization of nonnative mountain goats in Grand Teton National Park</t>
  </si>
  <si>
    <t>WY Girls Youth Antelope Hunt with Boulder Basin Outfitters &amp; Babes, Bullets &amp; Broadheads</t>
  </si>
  <si>
    <t xml:space="preserve">Rawlings BLM; BHS - $10,000  Elk - $5,000  Deer - $5,000; (burn) 40-70% of the 42,576 acre;Total project cost is estimated between $200-300,000;Funding requests – WWNRT ‐ $90,000; RMEF ‐ $25,000; WGBGLC ‐ $20,000; WSF ‐ $15,000; MFF ‐  $10,000; MDF ‐ $10,000; WLCI ‐ $40,000; BLM Fuels ‐ $50,000: Notes- could help the Elk folks at 5K, 
  </t>
  </si>
  <si>
    <t xml:space="preserve">Rawlings BLM; BHS - $12,000, none from other species; (4) wildlife guzzlers along the spine of Ferris Mountain (east of Youngs' Pass);1000 gallons ea; Cooperators to include: Rocky Mountain Elk Foundation, Wyoming Water for Wildlife, Wyoming Wildlife and Natural Resource Trust, Bureau of Land Management, Wyoming Game and Fish Department Notes: elk may drink all  </t>
  </si>
  <si>
    <t xml:space="preserve">UW: BHS - $3,000  Moose - $2,000  Elk - $2,000  Deer - $2,000  All Wildlife - $2,000  Education - $2,000;  building a reference tool for all VHF radio collar ungulate research conducted in Wyoming. It takes advantage of the online Migration Viewer recently designed and built by the Wyoming Migration Initiative (WMI;  provide a comprehensive historical reference for all VHF ungulate studies conducted in Wyoming. We have already located over 30 VHF studies ; Funding will be used to support the project coordinator to continue to research additional studies and oversee the project.; funding matched by WMI.  Note - ongoing, never ending   </t>
  </si>
  <si>
    <t xml:space="preserve">UW; BHS - $4,000  Moose - $2,000  Elk - $2,000  Deer - $2,000  All Wildlife - $3,000 Non-game/Education - $4,000; project will support our efforts to  store data from ongoing studies and to share mapping products developed to help communicate the underlying science and share the great stories of Wyoming's long distance migrations; build a habitat project viewer. This will archive WGFD habitat projects and allow them to be displayed online ; Funding will be used to support the WMI project coordinator a programmer at WyGISC to develop the architecture to support the viewers currently under construction.  Notes - ongoing </t>
  </si>
  <si>
    <t xml:space="preserve"> WGFD; BHS - $1,000  Moose - $1,000  Elk - $1,000  Deer - $1,000  All Wildlife - $1,000 ; event, or several events, designed to education and gain supporters of the ethical and responsible use of our natural resources by providing learning opportunities relating to the management of Wyoming's wildlife and wild lands and the outdoor skills that can be enjoyed in Wyoming; help for Lander Expo;  Notes -  help elk w 1K. </t>
  </si>
  <si>
    <t xml:space="preserve">WY-WSF; BHS - $3,000  Moose $600  Elk - $600;    purchase two remote sensing cameras with cellular capability to record and transmit digital images of wildlife utilizing habitat enhancement projects. The camera model selected is capable of transmitting images to 4 cell phones and 2 computers. Examples of habitat enhancements include guzzlers, prescribed burns, wild fires, wildlife-friendly fence modifications, conservation easements, conserved travel corridors, protected winter ranges, etc;  1) Document the level and type of wildlife use associated with habitat enhancements using digital imaging.  
 2) Effectively share appropriate digital images with the general public. 
 3) Raise the awareness, through coordinated image sharing and education, and gain support for Wyoming's habitat/wildlife conservation Notes - pictures are great promotion, tie in with Lockwood Memorial  Notes - we may fund wih GIA </t>
  </si>
  <si>
    <t xml:space="preserve">WY-WSF; BHS- 20000, all sheep;  Replace the existing BH sheep trailer, which is quickly becoming unreliable due to rust and age, with a new reliable customized trailer necessary for future BH sheep transplants.  Notes - Contact  Central Truck, other chapters need contacted -  Jerry will help work with Central Truck   </t>
  </si>
  <si>
    <t xml:space="preserve">Available </t>
  </si>
  <si>
    <t xml:space="preserve">All WY Wild Sheep Funding Proposals  2017 </t>
  </si>
  <si>
    <t xml:space="preserve">WGFD; Wyoming Wild Sheep Foundation will be used for the Big Game Crucial Winter Range signat Stinking Springs near Hoback Junction. GIA - better products now, laminate sign which Jerry can do, last 10-15 years, reasonable price, work on narrative to update, funding just for that sign only,  </t>
  </si>
  <si>
    <t>UW; BHS - $5,000, all sheep; understanding factors that influence size of horn-like structures among male ungulates, including the potential effects of harvest;  seek to evaluate factors responsible for any underlying trends in size observed within agency harvest records, with specific relevance to climate, harvest practices, and population characteristics;  currently have data from Alberta, Arizona, British Columbia, Nebraska, New Mexico, North Dakota, Oregon, South Dakota, Texas, Utah, Washington, and Wyoming;  overall goal is to provide a rigorous evaluation of sources of harvest data to document long-term trends in horn size and age of bighorn sheep ; provide a more robust test of hypotheses and effects of specific management practices.  GIA - 3K in June 2015, many other partners,  
;</t>
  </si>
  <si>
    <t xml:space="preserve">WGFD: BHS - $10,000, all sheep;  remove conifers within a 600-acre treatment area through mechanical methods. ; start after November 1st, 2017 and would be completed by March 31st, 2019. ; Wyoming Wildlife and Natural Resourse Trust, WGFD Trust Fund,  Wyoming Governor's Big Game License Coalition, ocky Mountain Elk Foundation, Shoshone National Forest;  Notes - some toadflax and cheatgrass - good winter range,  - high priority  - award in 2 different years more - fund more in another year  GIA - Ryan expensive , issues with cheatgrass and toad flax, Doug - fully fund - Jim burn and then use roundup; Kurt - 1/2 now and then some later; </t>
  </si>
  <si>
    <t>BLM Cody; covers approximately 10,000 acres of mixed land ownership in the Devils Canyon area ; 200 acres of cheatgrass will be sprayed;  GIA - Doug solid habitat project; Bighorn Co weed and Pest and RMEF</t>
  </si>
  <si>
    <t xml:space="preserve">BRG; summer mineral deficiencies are likely a significant factor in reduced lamb survival.; Increased soil moisture as well as chemical and biological soil processes in wet soils has also been shown to reduce bioavailability levels of some mineral nutrients;  significant decrease in both soil and forage trace mineral availability during wet summers when compared to drier periods. The measured deficiencies, primarily cobalt and selenium and perhaps copper, coincided with an observable heath decline in Whiskey Mtn. Bighorns.; Collect key forage species for nutritional analysis. Analyze for the standard suite of macro and micronutrients. Joni - no funding, selective to N F herd, Jim agrees, should be funded through the university, not working with WGFD, not supported by WGFD, Doug - not funding.  </t>
  </si>
  <si>
    <t>WGFD; radio collaring, disease prevalence, movements, survival of male mtn goats in the Palisdes; continuation of 2017 work; more goats collared; Comm Price tag directed to this study    Doug - good work, little of a duplication, not collar, emphasis on males - caught 4 of 5 from air, one collar left, 5 more collars,  why the fixed wing flight, have $5,710 left from the last year. Need updated counting. Doug will ck w Fralick</t>
  </si>
  <si>
    <t xml:space="preserve">HWH; general support for hunting veterans  Jim, has told him we would be giving him 10K/yr.   We will cover sheep hunt expenses.  </t>
  </si>
  <si>
    <t xml:space="preserve">Sheep Center; enhance access to ourmain building at the National Bighorn Sheep Center (Center) by assisting in the cost of paving of the parking lot access and repairing our handicap access doors.  Jerry, and Jim - not with mission, James agrees, get Town to do this, not helpin,  Economic Development  at Chamber of Commerace, budget in building maintenance and repairs.   </t>
  </si>
  <si>
    <t xml:space="preserve">Sheep Center; enhance and grow our handson,inclassroom and field based educational programs;enhance our outreach and
education about bighorn sheep migration and herd monitoring through enhanced mapping programs and displays at the Center. Handson
and field recreational opportunities for both area youth and adults as well; sustain part-time educational  position and our educational program is critical; 11K for assistant, remainder for equipment, supplies;  Disucssion -  other  partners included, good mapping education,  </t>
  </si>
  <si>
    <t xml:space="preserve">GTNP; nonnative mountain goats pose to the remnant native
bighorn sheep population in the Teton Range; Identification of the source population(s) for the Teton Range mountain goats; funds to conduct genetic analysis on mountain goat samples (blood cards, whole blood, tissue, or fecal pellets) collected from three different populations in the Greater Yellowstone Ecosystem (GYE) in order to determine the origin for mountain goats in the Teton Range; source of the Teton Range mountain goat population has not been confirmed; collect an additional 30 genetic samples from the Teton Range;  Understanding from
which direction mountain goats have colonized the Teton Range will strengthen Grand Teton National Park’s mountain goat management plan; funds for sample analysis  Doug - advantageous to know where they are coming  from, genetic work in Absorkas as well, use some of Gary's Price money  </t>
  </si>
  <si>
    <t>Wy Outdoors Women; funding for one young woman and a family member ( non hunting ) to hunt antelope in the Gillette / Wright Wyoming area;. room, meals and fees associated with the hunt; Jerry - hunt for 4 young women 12-18, we fund one person and one parent.  John - opposed because it is not sheep oriented, Scott and Greg and Joni agree.  find other sources</t>
  </si>
  <si>
    <t>UW; BHS - $55,580, all sheep;  year-3 of the 3-year project. ;  will provide 1) a comprehensive view of statewide population structure and genetic diversity; and 2) information to guide recommendations for management and future research on bighorn sheep disease genetic susceptibility; second year, we acquired 333 additional samples from 17 hunt areas;  $28,670 Salary -- $26,030  Lab expenses - $880 Postdoc travel  Notes - do not fund in totoal - has not spent 12k from previous years, need other partners, emphasis on Jackson and Darby herds, fund half from WGBGL and none out of GIA, Have Holly give update</t>
  </si>
  <si>
    <t>GTNP: BHS - $20,960, all sheep;   obtain reliable estimates of demographic parameters (population size, recruitment, survival, population growth) for the bighorn sheep and mountain goat populations in the Teton Range; Funding would be used to partially cover salaries for a crew of 2 seasonal field technicians.  GTNP and WGFD will have rigorous estimates of population size, recruitment rate, survival rate, and population growth rates for both bighorn sheep and mountain goats in the Teton Range as well as indication as to whether trail-cameras could be used as a feasible and cost-effective method to safely and effectively monitor these populations in the future Note - medium priority for Doug  - not enough coordination, will we get anything done with red tap and law suits of the park. Doug - a lot of work to do to get handle on the numbers l</t>
  </si>
  <si>
    <t xml:space="preserve">UW; BHS - $34,775, all sheep;  working with the ongoing Disease Surveillance Program to research bacterial pathogens, nutritional condition, pregnancy, and lamb recruitment in bighorn sheep ewes from three herds over time.  This approach will help reveal if and how population density, nutrition, and pneumonia interact,;  understand how herd density, nutrition, demography, and harvest management interact with pneumonia and seek ways to help manage the disease; continue to recapture about 40 adult female bighorn sheep via helicopter netgunning and ground-darting operations on winter range for at least December and March, 2017.  The samples will continue to be distributed among Jackson (n=13), Cody (n=10), and Whiskey (n=20) herds.;  12 sheep in the Temple Peak herd;    Our budget reflects costs to finish capture within those 3 herds through December 2017, but with the addition of recaptures of 12 sheep in the Temple Peak herd;  most of the funds in this request going towards the addition of sheep from the Temple Peak   Notes - Pat H may not capute sheep due to stress - most funds for Temple Pk - for disease testing  - reduce funding to just funding the 12 captures  Lutz - not as interested in recapturing  - The Temple Pk portion should be pulled out.    Pat and Doug - leave temple Pk out   </t>
  </si>
  <si>
    <t>Bighorn Canyon RA: BHS - $15,000, all sheep; Each year Bighorn Canyon receives more than 200,000 visitors. ; produce a 15 to 20 minute HD movie about the history, current conditions, future management and the challenges for maintaining the herd; Notes - Christy Flemming 5/19/2017 - project is ready to start w funding - filming this summer, editing this fall winter. Notes  - can they use the Sheep Center - have them visit with each other. Interested but need more partners involved - other chapters - Montana U is doing a film - lower priority   GIA - coordinate with Sheep Center  - Ryan sent email to Sara, Joni has invoice for 8K - short on funds and need more partners. Not members.    Sara will connect with them</t>
  </si>
  <si>
    <t>WGFD ;BHS - $18,750, all sheep;   two ongoing bighorn sheep projects throughout the state that require continued monitoring of store-on-board GPS and VHF collared individuals in order to determine survival rates.  These projects are the multistate Greater Yellowstone Mountain Ungulate Project (an effort that also involves radio-collared mountain goats) and the recent releases of bighorn sheep in the Ferris-Seminoe Herd Unit. ;  Flights will be conducted twice per year in spring (May) and fall (September), and involve the relocation of approximately 100 bighorn sheep and 30 mountain goats in the Clarks Fork, Trout Peak, Wapiti Ridge, Younts Peak, Francs Peak, Jackson, and Ferris-Seminoe bighorn sheep herd units and the Beartooth and Palisades mountain goat herd units; .   Noets - high priority already collared sheep Doug - thru fall of 2019, cut to 10-12 this year, and apply next year .</t>
  </si>
  <si>
    <t>WGFD: BHS - $44,000, all sheep:  funding is in place to continue data uplink fees ($200/year/collar) for these collars through 2017.  Additional funding is needed to continue monitoring these sheep in 2018 and 2019;  summary, this proposal would fund future monitoring of bighorn sheep captured and collared with ATS Globalstar collars during the 2015-2016 winter (n=38 sheep), as well as fund future monitoring of bighorn sheep captured and fitted with ATS Iridium collars deployed during the 2016-2017 winter (n=30), and additional sheep planned to be captured and fitted with ATS Iridium collars in the 2017-2018 winter in northwest Wyoming (n=10).  The remaining 20 ATS Iridium collars will be deployed in southeast Wyoming during the 2017-2018 winter ; Ryan - we can do 1/2 this year and next.   Could be 31,200</t>
  </si>
  <si>
    <t>WGFD; BHS - $55,350;  To assess herd health status, 10 bighorn sheep in the Laramie Peak Herd Unit, 10 sheep from the Douglas Creek Herd Unit and 5 sheep from the Encampment River Herd Unit will be captured and sampled during the 2017-2018 winter.  ;  fitted with GPS radio-collars ; Note - this is the end of the disease surv.   could be 47, 350</t>
  </si>
  <si>
    <t xml:space="preserve">WY-WSF/WGFD; BHS - $52,000, all sheep; Capture and transplant 30 - 50 bighorn sheep from Devil's Canyon and transplant to Ferris / Seminoe Mountains;  All captured bighorns will be fitted with Globalstar satellite tracking collars (20) or VHF collars (20) deployed on each sheep to track daily movements and for disease surveillance purposes for up to 24 months post-release; .Note - false postive, collars purchased for 20 sheep, but need more moved,  get additional 40 sheep, still have 19K left over in GIA, maybe asking for $ in Dec.  - ask other chapters to help Iowa 5,  Miswest 10, Eastern 10K, Utah BC - money left over from last year for 20 sheep.    December GIA coming.  </t>
  </si>
  <si>
    <t>UW Extension; a growing program need additional suport; enrollment doubled in each of last 2 yrs; need new equipment, amunition, etc. Jim - endowment fund, helped out before, ask the state to give some out of the endowment.  Midway.</t>
  </si>
  <si>
    <t xml:space="preserve">WGFD; subscription fees to download the GPS data are paid for 1 year (Jan 2017Jan 2018). The operational life of these collars is at least 3
years.; subscription fee to download data from 4 collars for 2 more years  Doug - ordered better collars and need better upload, go to Pete Weidner for 1,600 and ask for rest to transplant   - </t>
  </si>
  <si>
    <t>Conservation Camp Dubois</t>
  </si>
  <si>
    <t xml:space="preserve">for goats taken out of that project </t>
  </si>
  <si>
    <t xml:space="preserve">WGFD; BHS - $10,000, all sheep; The Casper Region of the Wyoming Game and Fish Department (WGFD) is requesting $10,000.00 to purchase up to 5 irridium satellite GPS collars (and pay associated data/satellite fees) to mark and observe movements of wandering bighorn sheep in the Casper / Douglas areas;  5 irridium collars (~$1,500 apiece) and pay associated data/satellite fees ;  Note - should we let wondering sheep wonder, fund 2 collars, hold off until Summit meeting and vet internally, bring to Burgess  Have collars to give them and they have to dart them from ground.   Moved to GIA - collars spread across the state </t>
  </si>
  <si>
    <t xml:space="preserve">Elk Mountain Water Development II, Newcastle </t>
  </si>
  <si>
    <t>Identifying Risks to Devils Canyon: Testing Bighorn Canyon Sheep in MT &amp; WY, Lovell</t>
  </si>
  <si>
    <t>Cabin Creek Conifer Removal, Cody</t>
  </si>
  <si>
    <t>Genotyping of Mannheimia sp. isolates from three Bighorn Sheep herds in Wyoming using MALDI-TOF mass spectrometry</t>
  </si>
  <si>
    <t>Devil's Canyon Guzzlers, Lovell</t>
  </si>
  <si>
    <t>$5,000 </t>
  </si>
  <si>
    <t>Integrating genetic data with translocation history to inform scientific management of bighorn sheep</t>
  </si>
  <si>
    <t>Forage Reserve Vegetation Monitoring</t>
  </si>
  <si>
    <t>Bighorn Sheep Nutrition/Disease Study: Transition to summer nutrition and lamb survival</t>
  </si>
  <si>
    <t xml:space="preserve"> </t>
  </si>
  <si>
    <t xml:space="preserve">SUBTOTAL </t>
  </si>
  <si>
    <t xml:space="preserve">Eastern gave 10K to GTNP Goats;  Devils Canyon - 5K from Weidner - keep until Dec. Mtng; Conservaton Fd - 11K available - use 5k for Cabin Creek conifer removal - 1K for Youth LMs - keep rest in CF fund; . </t>
  </si>
  <si>
    <t>NOTES</t>
  </si>
  <si>
    <t>Rank</t>
  </si>
  <si>
    <t xml:space="preserve">May be able to roll back 8K from FS project in 2016. </t>
  </si>
  <si>
    <t>WGFD - Todd Caltrider - By installing a solar well and installing a culvert tank, a reliable winter water source can be provided to bighorn sheep wintering on the LAK ranch. This will reduce conflicts with sheep watering on adjacent landowners and also reduce the need for bighorn sheep to cross the railroad tracks to water, which has resulted in bighorn sheep deaths by train collision in the past.  Other funding - WGBGLC - $5,000; LAK Ranch - $6,500.  Notes - good - fund it</t>
  </si>
  <si>
    <t>h</t>
  </si>
  <si>
    <t>l</t>
  </si>
  <si>
    <t xml:space="preserve">WGFD - Leslei Schreiber - Catch (helicopter net gun) and disease-test 20 BHS along the Bighorn Canyon in MT &amp; WY, and deploy 5 GPS collars. Managers will have a better understanding of disease risks to Devils Canyon BHS. No other funding to date. Notes - MT not on board, could happen in Feb capture, could be put on hold, will aircraft in area in future, need buyin from MT. What do we realy gain from this - can't keep sheep out of Mt.  Need to split 3 ways w MT and Park Service. Herd is doing well in MT. </t>
  </si>
  <si>
    <t xml:space="preserve"> Shoshone National Forest - Andrew Pils - South Fork Shoshone River Valley provide crucial winter range for the Wapiti Ridge and Younts Peak bighorn sheep herds.Currently, portions of the bighorn sheep crucial winter range in the project area are heavily encroached by conifers (juniper, limber pine, and some Douglas fir). Mechanical methods will be used to remove conifers from about 600 acres. Other funding - FS -15K, much of the project alread funded. Notes - no bills from last year yet,  should be getting bills soon, Ryan will contact Jerry A. </t>
  </si>
  <si>
    <t>m</t>
  </si>
  <si>
    <t xml:space="preserve">Dr. Kerry Sondgeroth - Hank Edwards -UW - mass spectrometry to identify bacteria based on their protein fingerprints, and sequencing to identify bacteria based on their DNA. Together these techniques are able to characterize bacteria in ways not done previously. This information will provide additional characterization of the bacteria being isolated from these herds, thathas not previously been done. After re-characterizing all the bacterial pathogens (Mannheimia, Bibersteinia, Pasteurella), we hope to be able to identify the exact species and genotypes that may be more strongly associated with decreased herd health. This could ultimately enable sampling of Bighorn sheep prior to transport, characterize the bacterial population genotype and allow us to predict successful herd unit introductions. Other funding - total cost is 150k, asking Morris Animal Foundation. Notes - Edwards is supportive, can this be postponed, do we want to pay for tuition and sallary, have Hank visit about this one, partial fundin and use WGBGLC, should we pay tuition and publication.put on hold for further info from Hank   </t>
  </si>
  <si>
    <t xml:space="preserve">Jerry Altermatt - WGFD - Two guzzlers will be installed on the northeast rim of Devil's Canyon to provide water for bighorn sheep.  Guzzlers wil utilize HDPE aprons joined with drinkers and/or storage tanks with a minimum of 1,800 gallons of water storage. Guzzlers will provide water in areas of the rim of Devil's Canyon where standing water is currently lacking. Other funding $23K (Water for wildlife - 5K, WGBGLC - 10K, In kind - 8K).  Total 28K. Notes - permittes not leaving pipelone on for wildlife use. BLM will use their aircraft, is a lack of water, be fenced to exclude cattle and placed in difficult places for cattle to get to, need personnel to look at them in spring and fall, shut off in fall, could be delayed, could ask others to cover the total cost, like being able to join other groups but we are not recoginzed at a higher level, what is the maintiance plan for all guzzlers, entire system on top of ground, solar timer sets quantity of water. May cut if shor of funds.   </t>
  </si>
  <si>
    <t xml:space="preserve">Dr. Sierra Love Stowell, Dr Hollly Ernest - UW - By using a genetic approach, we will test whether translocation actually increases genetic diversity and fitness in recipient herds. This research will help managers assess the effectiveness of translocation as a conservation strategy and determine how much of the genetic legacy from the source herds (ID, OR, and MT) remains in Wyoming. Wyoming herds have received 1,672 individuals during 71 translocation events, 6 translocations from sources outside Wyoming, and 65 translocations from other herds within Wyoming. Wyoming herds have also been the source for 23 translocation events and nearly 400 individuals translocated outside the state. Funds from WSF will be used to DNA-analyze samples from the out of state translocation sources used in Wyoming and complete WY recipient herd analysis. Other funding - other sources $ 74,113 Notes - need funding clarification, still have funds on some accounts, did she get funding from WSF? put on hold for more clarifiction. Steve call her and get clarification for Winter meeting. Focus on completing the original project. Maybe the out of state analysis may not be appropriate at this time.   </t>
  </si>
  <si>
    <t xml:space="preserve">Jill Randall - WGFD - Eight of the fifteen benchmark sites are scheduled for monitoring in 2018 which exceeds current capacity of BTNF and WGFD personnel. BTNF and WGFD would like to engage Sublette County Conservation District (SCCD) to complete monitoring requirements in 2018.  SCCD has been completing rangeland monitoring for BTNF for several years and has qualified personnel and capacity to handle this requirement if additional funding is secured.  Other funding - WGBGLC - $8 - Total  $16K Notes - good to have the science, no contribution to livestock, politicsl pressure to maybe open, close on overlap with occupied habitat, focus on vacant allotments and forage reserves and we need the data to justify open/closed status. Steve will forward more info to all from Jill. Steve ck with other doners to see if they want to help </t>
  </si>
  <si>
    <t xml:space="preserve">Kevin L Monteith &amp; Doug McWhirter - WGFD/UW -shift in focus towards distinguishing factors contributing to poor performance on summer ranges in Dubois, especially in comparison with Jackson where summer ranges are superior. 1)key goal of this effort is to calibrate nutritional models for bighorn sheep, by coupling data on nutritional condition, pregnancy, recruitment, adult survival, and ultimately, population growth to calibrate models of animal-indicated NCC for Wyoming sheep.  2) Evaluate intrinsic and extrinsic factors affecting vital rates (i.e., pregnancy, seasonal survival, recruitment of young).3) Assess longitudinal changes associated with disease, nutrition, and immunocompetence.4) Evaluate diet, and forage quality (including micronutrients) and abundance during summer for animals in Dubois and Jackson ranges.5) Assess survival and cause-specific mortality of newborn sheep in Dubois herd to elucidate the relative roles of nutrition, habitat, predation, and disease on recruitment of young.6) Assess survival and cause-specific mortality of newborn sheep in Jackson herd to elucidate the relative roles of nutrition, habitat, predation, and disease on recruitment of young to provide a parallel comparison to Dubois in a system where summer ranges are known to be of higher quality and yet similar pathogens exist.  Other funding - WGFD, WWNRT, WGBGLC - $13K - Total - $25K Notes - ment to finish his original captures in Dec and March. Important to finish this. Cost for 2 more captures to end the 3rd year. finis our 3 yr committment  Full fund. </t>
  </si>
  <si>
    <t>GIA Difference</t>
  </si>
  <si>
    <t>2019 Devil's Canyon to Ferris Transplant</t>
  </si>
  <si>
    <t>Characterization of respiratory pathogens in BHS</t>
  </si>
  <si>
    <t>Devil's Canyon Guzzlers</t>
  </si>
  <si>
    <t>Drone Impacts on Wildlife</t>
  </si>
  <si>
    <t>Elk Mountain BHS FLIR Survey</t>
  </si>
  <si>
    <t>Fire outcomes for bighorn sheep habitat</t>
  </si>
  <si>
    <t>Lamb survival, disease, and summer nutrition</t>
  </si>
  <si>
    <t>Seminoe Ferris Habitat Analysis</t>
  </si>
  <si>
    <t>Statewide Disease Surveillance Final Report</t>
  </si>
  <si>
    <t>Temple Peak Bighorn Sheep Herd Research</t>
  </si>
  <si>
    <t>Wildlife/Vehicle Collisions - VMS Signs</t>
  </si>
  <si>
    <t>Wyoming bighorn sheep genetics: wrap-up</t>
  </si>
  <si>
    <t xml:space="preserve">TOTALS </t>
  </si>
  <si>
    <t xml:space="preserve">All WY Wild Sheep Funding Proposals  2016-2018 </t>
  </si>
  <si>
    <t>May/June Funding - 2018</t>
  </si>
  <si>
    <r>
      <rPr>
        <b/>
        <sz val="14"/>
        <color rgb="FF000000"/>
        <rFont val="Calibri"/>
        <family val="2"/>
        <scheme val="minor"/>
      </rPr>
      <t>Balance</t>
    </r>
    <r>
      <rPr>
        <sz val="11"/>
        <color rgb="FF000000"/>
        <rFont val="Calibri"/>
        <family val="2"/>
        <scheme val="minor"/>
      </rPr>
      <t xml:space="preserve"> </t>
    </r>
  </si>
  <si>
    <t>NBSIA Education Outreach, Statewide 2018</t>
  </si>
  <si>
    <t>Bighorn Classroom Expansion at National Bighorn Sheep Center (quiet phase fundraising goal)</t>
  </si>
  <si>
    <t>Whiskey Mountain Bighorn Sheep - Solutions through Collaboration</t>
  </si>
  <si>
    <t>Determining research and conservation priorities for bighorn sheep in the Teton Range</t>
  </si>
  <si>
    <t xml:space="preserve">Dubois Wildlife Habitat Management Area Cheatgrass Treatment </t>
  </si>
  <si>
    <t>Newcastle Domestic Goat Mitigation</t>
  </si>
  <si>
    <t>Advancing Student Education, Public Outreach and Bighorn Sheep Science through Partnerships and Innovative Undergraduate Investigations</t>
  </si>
  <si>
    <t xml:space="preserve">Water development -Hay Creek Land and Cattle </t>
  </si>
  <si>
    <t>Geographic origin and colonization of nonnative mountain goats in Grand Teton National Park</t>
  </si>
  <si>
    <t>December Funding  2018</t>
  </si>
  <si>
    <t>m/l</t>
  </si>
  <si>
    <t>m/h</t>
  </si>
  <si>
    <r>
      <t xml:space="preserve">Dr. Kerry Sondgeroth - UW - While no comprehensive B.ovis testing has been performed on bighorn sheep from Wyoming, we do know that Bighorn sheep are susceptible to this bacterial infection. Wyoming bighorn sheep herd units varied from 86%-100%, and has been consistently high each year. By the end of the 2018 sampling period, it is estimated that there will be 850 serum samples available.portion of the funds will be used to cover graduate student tuition and fees for one year. Matching Funds $24,695. </t>
    </r>
    <r>
      <rPr>
        <b/>
        <sz val="9"/>
        <color theme="1"/>
        <rFont val="Calibri"/>
        <family val="2"/>
        <scheme val="minor"/>
      </rPr>
      <t xml:space="preserve">Notes </t>
    </r>
    <r>
      <rPr>
        <sz val="9"/>
        <color theme="1"/>
        <rFont val="Calibri"/>
        <family val="2"/>
        <scheme val="minor"/>
      </rPr>
      <t xml:space="preserve">- samples in storage and can wait for a year.  Preg rates seem to be ok . look at it next year   Steve call to Hank E. </t>
    </r>
  </si>
  <si>
    <r>
      <t xml:space="preserve">WYWSF- Justin Binfet - Forward Looking Infrared (FLIR) aerial surveys. minimum population estimate for bighorn sheep on Elk Mountain. estimates this herd to be between 135-150 sheep.  but has low precision with very wide confidence intervals. early June of2018. Owyhee Air Research, based out of Boise, ID is the only vendor that WGFD has worked with that is equipped to conduct these surveys. </t>
    </r>
    <r>
      <rPr>
        <b/>
        <sz val="9"/>
        <color theme="1"/>
        <rFont val="Calibri"/>
        <family val="2"/>
        <scheme val="minor"/>
      </rPr>
      <t>Notes:</t>
    </r>
    <r>
      <rPr>
        <sz val="9"/>
        <color theme="1"/>
        <rFont val="Calibri"/>
        <family val="2"/>
        <scheme val="minor"/>
      </rPr>
      <t xml:space="preserve">  Partnering w Midwest and S Dakota, currently no population objective and not a good estimate of the herd. Technique is reliable. Done in early June.   Have WGBGLC pay all 7K. </t>
    </r>
  </si>
  <si>
    <r>
      <t xml:space="preserve">Dr. Jeffrey Beck - UW - sheep GPS collar data collected from the Ferris-Seminoe herd from 2009 to 2018 in Wyoming to determine bighorn sheep habitat selection in relation to landscape patterns in fire severity and time since fire..two-week vegetation field sampling effort in the Seminoe and Ferris Mountains in
summer 2018 to validate and supplement landscape scale remote sensing data sets used to assess Rocky Mountain bighorn sheep habitat selection among fire severity classes. support ongoing research using GPS collar
data to investigate the impacts of spatial fire regime characteristics on bighorn sheep habitat selection and movement behavior in the Ferris-Seminoe herd. </t>
    </r>
    <r>
      <rPr>
        <b/>
        <sz val="9"/>
        <color theme="1"/>
        <rFont val="Calibri"/>
        <family val="2"/>
        <scheme val="minor"/>
      </rPr>
      <t>Note</t>
    </r>
    <r>
      <rPr>
        <sz val="9"/>
        <color theme="1"/>
        <rFont val="Calibri"/>
        <family val="2"/>
        <scheme val="minor"/>
      </rPr>
      <t xml:space="preserve">s - combine with the Ferris habitat assessment, needs to coordinate better with WGFD/BLM. Other funding sources, Ryan may give him a call for collaboration. </t>
    </r>
  </si>
  <si>
    <r>
      <t xml:space="preserve">Josh Longwell - manager Hay Creek - Providing additional available forage at this lower elevation precluded the need to use forage for domestic sheep on private lands in the upper elevations of Owl Creek ,which is occupied  bighorn sheep habitat. roposal seeks to install 3 additional guzzlers and develop 1 additional spring to increase water storage and better utilize available forage in the lower elevations of the Owl Creek drainage near Anchor Dam.  All 4 developments will be located in the Blondie Pass pasture near the existing improvements made in 2015 and 2016. problem to be solved is to maximize separation between domestic and wild sheep  </t>
    </r>
    <r>
      <rPr>
        <b/>
        <sz val="9"/>
        <color theme="1"/>
        <rFont val="Calibri"/>
        <family val="2"/>
        <scheme val="minor"/>
      </rPr>
      <t>Notes</t>
    </r>
    <r>
      <rPr>
        <sz val="9"/>
        <color theme="1"/>
        <rFont val="Calibri"/>
        <family val="2"/>
        <scheme val="minor"/>
      </rPr>
      <t xml:space="preserve">:  no partners, concerns about increasing the domestic herd 4X., concerns that if they run out of water they will move d sheep up drainage, are we just helping them expand their operation,  reconsider in June,  . </t>
    </r>
  </si>
  <si>
    <r>
      <t xml:space="preserve">Dr. Kerry Sondgeroth - UW- Absaroka, Jackson and Whiskey Mountain body condition and recovery time following an outbreak of respiratory disease is much different. Mycoplasma ovipneumoniae, Pasteurella multocida, and leukotoxigenic Bibersteinia trehalosi and Mannheimia spp in all 3 herds. Differences in proteins may indicate different "biotypes or genotypes" and different "genotypes" may
result in differences in disease severity. information obtained from the project on bacterial genotypes will be correlated back to the source herd to determine if certain genotypes are associated with decreased herd health. This could
ultimately enable sampling of bighorn sheep prior to transport, characterizing important bacterial genotypes associated with disease, and allow us to predict successful herd unit introductions and overall herd health. If we find different genotypes of Mannheimia, Pasteurella, or Bibersteinia; it may help explain the differences in overall herd health and response to respiratory disease. 25 K from UW.  </t>
    </r>
    <r>
      <rPr>
        <b/>
        <sz val="9"/>
        <color theme="1"/>
        <rFont val="Calibri"/>
        <family val="2"/>
        <scheme val="minor"/>
      </rPr>
      <t>Notes</t>
    </r>
    <r>
      <rPr>
        <sz val="9"/>
        <color theme="1"/>
        <rFont val="Calibri"/>
        <family val="2"/>
        <scheme val="minor"/>
      </rPr>
      <t xml:space="preserve"> - how is this different from last yrs proposal. Strain typing is topic and sheep/goat council meetings. Have not spent last years yet.   Called Hank and Kerry - looking at Pasteurella, &amp; Bibersteinia as well, not just Mannheimia, Hank - very importnat to know genotypes (strains).  </t>
    </r>
  </si>
  <si>
    <t>Brucella ovis in Wyoming Bighorn sheep</t>
  </si>
  <si>
    <r>
      <t xml:space="preserve">Gerald Altermatt - WGFD - Standing water in proximity to escape terrain is lacking along much of the northeast rim of Devil's Canyon. Guzzlers will provide a dependable water where it is lacking. Two guzzlers will be installed.Wild Sheep Foundation - $5,000. Midwest WSF - $5,000. BLM - $3,000. </t>
    </r>
    <r>
      <rPr>
        <b/>
        <sz val="9"/>
        <color theme="1"/>
        <rFont val="Calibri"/>
        <family val="2"/>
        <scheme val="minor"/>
      </rPr>
      <t>Notes</t>
    </r>
    <r>
      <rPr>
        <sz val="9"/>
        <color theme="1"/>
        <rFont val="Calibri"/>
        <family val="2"/>
        <scheme val="minor"/>
      </rPr>
      <t>;  WFWF has committed to fund 10K.</t>
    </r>
  </si>
  <si>
    <r>
      <t xml:space="preserve">Jill Randall - WGFD- Wyoming Range Allotment Complex and Triple Peak Forage Reserve were created in 2004 and 2006 when
Wyoming Wild Sheep Foundation and other donors facilitated buyouts of 12 domestic sheep allotments. Vegetation monitoring has been completed by Bridger Teton National Forest (BTNF) and Wyoming Game and Fish Department (WGFD) to understand effects of the management change over the last twelve plus years.Half of the funding has been secured ($8,000) from Wyoming Wild Sheep Foundation </t>
    </r>
    <r>
      <rPr>
        <b/>
        <sz val="9"/>
        <color theme="1"/>
        <rFont val="Calibri"/>
        <family val="2"/>
        <scheme val="minor"/>
      </rPr>
      <t>Notes</t>
    </r>
    <r>
      <rPr>
        <sz val="9"/>
        <color theme="1"/>
        <rFont val="Calibri"/>
        <family val="2"/>
        <scheme val="minor"/>
      </rPr>
      <t xml:space="preserve"> -  WY-WSF approved 8K in Dec. Terry Padilla from FS said he could find $, Call to Terry P by Kurt.  We need to have the data,  THis is a FS responsibilityh.  Do not want to fund every year. Dave Cottle , FS, is searching for 8-16K. Steve needs to coordinate with Dave. 05/23/2018 - B-T FS provided 8K. Roll back Dec 2017 GIA ($8k) into June 2018 account. </t>
    </r>
  </si>
  <si>
    <r>
      <t xml:space="preserve">WY-WSF - Capture and transplant 40 bighorn sheep from Devil's Canyon and transplant to Ferris / Seminoe Mountains in Winter
2018 - 2019 (December - February). All captured bighorns will be fitted with Globalstar satellite tracking collars (20) or VHF collars (20) deployed on each sheep to track daily movements and for disease surveillance purposes for up to
24 months post-release. Current Devil's Canyon population estimates are 253 sheep..objective (200 sheep. Water For Wildlife will take this one over. </t>
    </r>
    <r>
      <rPr>
        <b/>
        <sz val="9"/>
        <color theme="1"/>
        <rFont val="Calibri"/>
        <family val="2"/>
        <scheme val="minor"/>
      </rPr>
      <t>Notes</t>
    </r>
    <r>
      <rPr>
        <sz val="9"/>
        <color theme="1"/>
        <rFont val="Calibri"/>
        <family val="2"/>
        <scheme val="minor"/>
      </rPr>
      <t xml:space="preserve"> -  - if approved by WFWF have them cover all $67,00, confirmation prior to May 21.  52 K from WGBGLC  - Need to show that Eastern spent something on this herd ($8,175) , Also got  $5K from Pete. Ask for $54K from WGBGLC and use for 2020 captures if WFWSF covers this year. 5/23/2018 - WFWFis expected to cover 2018-2019, but keep and use if have to for 2018-2019-2020. Iowa FNAWS donated $8,100 and Weidner donation is $5K for this project.  </t>
    </r>
  </si>
  <si>
    <t xml:space="preserve">Notes </t>
  </si>
  <si>
    <t>Govenor News Paper Thankyou   Add</t>
  </si>
  <si>
    <t xml:space="preserve">Each committee contributes to the newspaper thankyou add which comes out during Frontier days.  Also need to look at all the social media opportunities, including those of the NGO's. </t>
  </si>
  <si>
    <t>h/m</t>
  </si>
  <si>
    <r>
      <rPr>
        <b/>
        <sz val="20"/>
        <color theme="1"/>
        <rFont val="Calibri"/>
        <family val="2"/>
        <scheme val="minor"/>
      </rPr>
      <t>Totals</t>
    </r>
    <r>
      <rPr>
        <sz val="11"/>
        <color theme="1"/>
        <rFont val="Calibri"/>
        <family val="2"/>
        <scheme val="minor"/>
      </rPr>
      <t xml:space="preserve"> </t>
    </r>
  </si>
  <si>
    <t xml:space="preserve">Can submitt to WGBGLC as interm project any time of year. Get Committee approval w conferenc e call/email. </t>
  </si>
  <si>
    <t>Black Canyon Guzzler, Rawlins</t>
  </si>
  <si>
    <t>LAK Ranch Cheat grass Retreatment 2019,  Newcastle</t>
  </si>
  <si>
    <t>Variable Messaging Signs, Dubois, Meeteetse</t>
  </si>
  <si>
    <t>Summer Nutrition Lamb Survival 2019, NW WY</t>
  </si>
  <si>
    <t>Research &amp; Cons Teton &amp; Whiskey, Dubois &amp; Jackson</t>
  </si>
  <si>
    <t xml:space="preserve">Michael Murry -BLM - Rawlins - Replace two existing guzzlers that were damaged in the Semione Mtn fire.  Built in 1980's and lids replaced in 2012 after the Seminoe fire. Design similar to those installed in Ferris Mtns. in 2017. Capacity - 800 galons.  RMEF - $6,000 pending; WFWF - $6,000 pending; Rawlins BLM - $12,000.   - Full support </t>
  </si>
  <si>
    <r>
      <t xml:space="preserve">Ryan Amundson - WGFD - Drone use by the public has increased substantially in recent years. WGFD will purchase a drone with camera / video capabilities. The drone will be tested on different wildlife species to determine levels of disturbance associated with flying the drone at different elevations above the ground surface, pursuing wildlife at different air speeds, and varying flight patterns. develop recommendations to drone users (hobbyists, researchers, and WGFD personnel) on proper use of drones that minimize disturbance to different species of wildlife. </t>
    </r>
    <r>
      <rPr>
        <b/>
        <sz val="9"/>
        <color theme="1"/>
        <rFont val="Calibri"/>
        <family val="2"/>
        <scheme val="minor"/>
      </rPr>
      <t>Notes</t>
    </r>
    <r>
      <rPr>
        <sz val="9"/>
        <color theme="1"/>
        <rFont val="Calibri"/>
        <family val="2"/>
        <scheme val="minor"/>
      </rPr>
      <t xml:space="preserve"> - important for WGFD, wildlife disturbance occuring but at whatt level and what species,. . 05/23/2018, WGFD is covering this internally. </t>
    </r>
  </si>
  <si>
    <r>
      <t xml:space="preserve">Dr. Kevin Monteith - UW - Therefore, recurring dieoffs within chronically infected herds are likely dependent upon certain ecological or environmental conditions--understanding these interactions could yield management alternatives to help reduce the frequency of epizootics and dampen fluctuations in abundance.Indeed, immune function and nutrition may well be tightly linked and thereby, may lend some ecological and environmental context to when epizootic dieoffs may occur in chronically infected herds. aim is to understand low survival of lambs and poor summer nutrition in Dubois sheep herds and compare to what is known to be superior summer nutrition in Jackson and Cody populations, while calibrating nutritional levels associated with animal-indicated nutritional carrying capacity (NCC) in bighorn sheep. Dubois sheep are apparently nutritionally limited on summer range and yet experience adequate winter conditions. Recruitment of young in Dubois during 2016 and 2017 was low and costs of lactation (when they are successful) are higher in Dubois than the other ranges, providing further evidence for concerns of summer range. aim is to focus efforts to understand contributions of summer ranges and role of pathogens, especially in Dubois and Jackson. Evaluate diet, and forage quality (including micronutrients) and abundance during summer for animals in Dubois and Jackson ranges. Assess survival and cause-specific mortality of newborn sheep in Dubois herd. </t>
    </r>
    <r>
      <rPr>
        <b/>
        <sz val="9"/>
        <color theme="1"/>
        <rFont val="Calibri"/>
        <family val="2"/>
        <scheme val="minor"/>
      </rPr>
      <t xml:space="preserve"> Notes </t>
    </r>
    <r>
      <rPr>
        <sz val="9"/>
        <color theme="1"/>
        <rFont val="Calibri"/>
        <family val="2"/>
        <scheme val="minor"/>
      </rPr>
      <t>- . 5/23/2018 - WGBGLC approved. Need to have other funders in one year.  THis committment is for one year only.  GIA not approved - funding short and want to see if other funding found prior to Dec meeting.</t>
    </r>
  </si>
  <si>
    <r>
      <t xml:space="preserve">WYWSF - Steve Kilpatrick - hire a private contractor(s) to analyze bighorn sheep collar data from the last 10 years of transplanted bighorns that have been released in the Ferris / Seminoe mountain ranges. determine habitat selection and occupied/unoccupied bighorn habitats. amount of forage that is available to wild and domestic ungulates. determine if current population objective for bighorns (300) can be potentially increased and to what extent. This analysis will also include some analysis of present habitat conditions (GIS only) in the Pedro and Shirley Mountains to determine where expanding bighorn populations from the Seminoe herd may potentially pioneer to. Summer 2018. current population objective is 300 animals, with an estimated herd of 180 +/- bighorns in the current. As the Devil's Canyon bighorn herd (Area 12) continues to push past objective, WGFD will need to evaluate other areas in the state where surplus bighorns can be transplanted. If we are not able to consider increasing the objective in the Seminoe herd, we will have to consider out of state transplants in the near future.WY WSF $ Requested: $3,000 </t>
    </r>
    <r>
      <rPr>
        <b/>
        <sz val="9"/>
        <color theme="1"/>
        <rFont val="Calibri"/>
        <family val="2"/>
        <scheme val="minor"/>
      </rPr>
      <t>Notes -</t>
    </r>
    <r>
      <rPr>
        <sz val="9"/>
        <color theme="1"/>
        <rFont val="Calibri"/>
        <family val="2"/>
        <scheme val="minor"/>
      </rPr>
      <t xml:space="preserve"> good fire recovery, shows we have more potential to show that more can be burned on the mtn. Moved $3K from GIA to WGBGLC and approved.</t>
    </r>
  </si>
  <si>
    <r>
      <t xml:space="preserve">WY-WSF - information has been collected from bighorn sheep from every population in Wyoming. This includes; distribution, detailed movements and migratory behavior, survival, body condition, pregnancy rates, pathogen presence, parasite loads, and trace mineral status. This effort resulted in the capture and
sampling of over 800 bighorn sheep, and represents one of the most comprehensive assessments of bighorn sheep in one jurisdiction. production of a final report summarizing statewide disease surveillance efforts conducted over the last 6 years. Contractor services for such an undertaking are hard to calculate, but are estimated to be approximately $25,000.WY Wild Sheep Foundation $10,000. </t>
    </r>
    <r>
      <rPr>
        <b/>
        <sz val="9"/>
        <color theme="1"/>
        <rFont val="Calibri"/>
        <family val="2"/>
        <scheme val="minor"/>
      </rPr>
      <t>Notes</t>
    </r>
    <r>
      <rPr>
        <sz val="9"/>
        <color theme="1"/>
        <rFont val="Calibri"/>
        <family val="2"/>
        <scheme val="minor"/>
      </rPr>
      <t xml:space="preserve"> - high priority for WGFD, ton of data that needs analized , fvery important, contract out to UW student and GIS specialist, Have WGBGLC fund all. Approved at WGBGLC.</t>
    </r>
  </si>
  <si>
    <r>
      <t xml:space="preserve">Ronald Smith - BRG - Mapping Project goals include the identification of key
seasonal habitats, migration corridors, lambing areas, and mineral licks). Field observations and sampling for the currently proposed project will ground truth mapping results as well as aid in the determination of relative health, natality, mortality, survival of the offspring of ewes identified as being infected with Mycoplasma ovipneumoniae (MOVI) and overall lamb survival from ewes. Two student field investigators along with the project's authors will be engaged in field data collection and analysis, 25and supervision of the student investigators throughout 2018. $5,000 from other sources. </t>
    </r>
    <r>
      <rPr>
        <b/>
        <sz val="9"/>
        <color theme="1"/>
        <rFont val="Calibri"/>
        <family val="2"/>
        <scheme val="minor"/>
      </rPr>
      <t xml:space="preserve">Notes; </t>
    </r>
    <r>
      <rPr>
        <sz val="9"/>
        <color theme="1"/>
        <rFont val="Calibri"/>
        <family val="2"/>
        <scheme val="minor"/>
      </rPr>
      <t>Wait for the Whiskeyy initiative and see if this is a priority. Duplication of Monteith and Klancher's efforts.  Disapproved.</t>
    </r>
  </si>
  <si>
    <r>
      <t xml:space="preserve">WDOT - Dave Haller - These VMS signs are part of a package of mitigations to address wildlife migrations/daily movements and numerous
wildlife/vehicle collisions occurring in District 5. It is our goal to reduce motorist speeds during key periods of the year when wildlife and motorists are at most risk. bighorn sheep frequent the highway right-of-way at Red Creek throughout the year but more frequently during the winter months foraging in the ROW and licking salt and other minerals from along the edge of the highway. They also frequently cross the highway for water from the Wind River. This project has considerable public interest in Dubois, Lander,Meeteetse and Thermopolis. In addition, these areas were identified as high priorities for WGFD and WYDOT to address at the 2017 "Wyoming's Wildlife and Roadways" Summit. . </t>
    </r>
    <r>
      <rPr>
        <b/>
        <sz val="9"/>
        <color theme="1"/>
        <rFont val="Calibri"/>
        <family val="2"/>
        <scheme val="minor"/>
      </rPr>
      <t>Notes</t>
    </r>
    <r>
      <rPr>
        <sz val="9"/>
        <color theme="1"/>
        <rFont val="Calibri"/>
        <family val="2"/>
        <scheme val="minor"/>
      </rPr>
      <t xml:space="preserve"> - why asking more for sheep vs mule deer and elk? Move all to WGBGLC and approved by WGBLC. </t>
    </r>
  </si>
  <si>
    <r>
      <t xml:space="preserve">Dr. Holly Ernest - UW- finish Wyoming-wide population genetic study and incorporate translocation information. Using genetics tools, we will test whether translocation increases genetic diversity and fitness in recipient herds, focusing on bighorn sheep in Wyoming. 1) What is the fate of translocated individuals? 2) What is the effect of translocation on the recipient populations in terms of both genetic diversity and local extinction risk? 3) What is the role of source population identity in translocation success? will acquire and analyze samples from translocation source herds outside of Wyoming and additional individuals within Wyoming.  nearing completion of a state-wide Wyoming population genetic assessment (research started 2016), using over 300 individuals collected 2013-2017Funds from WGBGLC will be used to acquire and analyze samples from the out-of-state translocation sources. Acquire samples from translocation source herds (6 outside Wyoming, 2 within, see Map), targeting 30 individuals per herd depending on availability.  in Year 3 of 3. $10,000 from the Wild Sheep Foundation. Wyoming Governor's Big Game Grants ($39,070 awarded 2015, $57,000 awarded 2016, $28,790 awarded in 2017). </t>
    </r>
    <r>
      <rPr>
        <b/>
        <sz val="9"/>
        <color theme="1"/>
        <rFont val="Calibri"/>
        <family val="2"/>
        <scheme val="minor"/>
      </rPr>
      <t xml:space="preserve">Notes </t>
    </r>
    <r>
      <rPr>
        <sz val="9"/>
        <color theme="1"/>
        <rFont val="Calibri"/>
        <family val="2"/>
        <scheme val="minor"/>
      </rPr>
      <t xml:space="preserve">- need to  finish this one out, she is behind on submitting bills - Steve call her. Approved by WGBGLC to fund final year.  </t>
    </r>
  </si>
  <si>
    <r>
      <t xml:space="preserve">Sara - Natl BHS Interp Assoc. - 2017 alone, we engaged 7,702 students in programs and outreach activities. These included 2,750 youth during the WY Outdoor Weekend in Lander, 2,200 at the 2017 Wild Sheep Show in Reno, NV, 1,895 at the Wild Festival in Jackson Hole, as well as our core programming to 360 students during regional classroom visits, ue to the increased visitation the Center receives in the summer months (from Memorial Day through Labor Day), offering specific programs such as the Whiskey Mountain Conservation Camp experience during these high visitation months is important. Additionally, the field stewardship events and K-12 education curriculum programs will be utilized extensively, especially in the spring and fall months when the most student groups visit. 15K for education manager </t>
    </r>
    <r>
      <rPr>
        <b/>
        <sz val="9"/>
        <color theme="1"/>
        <rFont val="Calibri"/>
        <family val="2"/>
        <scheme val="minor"/>
      </rPr>
      <t>Notes</t>
    </r>
    <r>
      <rPr>
        <sz val="9"/>
        <color theme="1"/>
        <rFont val="Calibri"/>
        <family val="2"/>
        <scheme val="minor"/>
      </rPr>
      <t xml:space="preserve"> - we requested they  fill out a GIA &amp; they did. They are our only outreach source. Approved . </t>
    </r>
  </si>
  <si>
    <r>
      <t xml:space="preserve">Sara - NBHSIC - imple, multi-functional classroom expansion off the west end of the current National Bighorn Sheep Center building with the purpose to utilize this space as a dedicated classroom for youth, public presentations and events, video viewing and small NBSIA-focused gatherings.MATCHING 3-year pledge of $25,000 from the WY WSF during the quiet-phase fundraising effort of the NBSIA Classroom Expansion Capital Campaign. These funds will be leveraged to develop funding capacity for other matches to reach the quiet-phase goal of $200,000 towards the total $300,000 project estimate total. </t>
    </r>
    <r>
      <rPr>
        <b/>
        <sz val="9"/>
        <color theme="1"/>
        <rFont val="Calibri"/>
        <family val="2"/>
        <scheme val="minor"/>
      </rPr>
      <t xml:space="preserve">Notes </t>
    </r>
    <r>
      <rPr>
        <sz val="9"/>
        <color theme="1"/>
        <rFont val="Calibri"/>
        <family val="2"/>
        <scheme val="minor"/>
      </rPr>
      <t xml:space="preserve">- can not go to WGBGLC,  would like to fund but but have higher priorities and limited funding.  3 year pledge is of concern. Have them work with WSF and WGFD. </t>
    </r>
  </si>
  <si>
    <r>
      <t xml:space="preserve">WGFD, WYWSF, Natl. BHS Center - The Whiskey Mountain Bighorn Sheep herd near Dubois has struggled to recover from a catastrophic all-age die-off caused by pneumonia in 1991.  It was estimated this resulted in a 30% decline in the number of sheep in this herd.  WGFD’s management goal is 1,350 sheep and it is estimated there are between 700-800 sheep in this population today. formalized collaborative process.  Collaboration, in a formalized setting, creates space for increased trust, situational understanding, funding, social/political acceptance of old and new ideas, and perhaps most importantly, critical thinking to develop ideas or solutions to progressively address the sheep population decline. consider a different approach.  This includes enlisting and engaging with all whom are interested in; capitalizing on local knowledge and the expertise of other sheep biologist/researchers, allowing the community to take even greater ownership in this herd, increase capacity financially to conduct needed research and management, and developing political and social acceptance of known needed work and perhaps new/novel approaches and ideas to address this critical issue.    </t>
    </r>
    <r>
      <rPr>
        <b/>
        <sz val="9"/>
        <color theme="1"/>
        <rFont val="Calibri"/>
        <family val="2"/>
        <scheme val="minor"/>
      </rPr>
      <t>Notes:</t>
    </r>
    <r>
      <rPr>
        <sz val="9"/>
        <color theme="1"/>
        <rFont val="Calibri"/>
        <family val="2"/>
        <scheme val="minor"/>
      </rPr>
      <t xml:space="preserve"> need to get this going and don't let the collaboration process move too slowly,  put this on a timeline for tasks accomplishments, would expect Department to support the initiative, get funds from Midwest, fund partially now and move rest to WGBGLC  for Oct proposal. Other funding sources are WGFD, GYCC, and Shoshone FS.   Bring in 8K from FS allotment  monitoring . WGFD donated 8K. Thus, approved funding at $15,000</t>
    </r>
  </si>
  <si>
    <r>
      <t xml:space="preserve">Teton BHS Working Grp. - The panel of technical experts that spans the fields related to BHS ecology and restoration (e.g. disease, genetics, habitat restoration, and nutrition) would review the current strategies and conservation initiatives and efforts, evaluate the suite of existing data, identify critical information gaps, advise on relevant update for the strategic plan, and recommend the best strategies to reverse the decline and build resiliency in Teton Range BHS.  This population has declined to approximately 80 sheep over the last 5-10 years despite the majority of its range being protected (i.e., in a designated wilderness or a national park). Managers agree that the population is in a very precarious position and may go extinct if actions are not taken quickly. Which actions should be taken, however, are not clear. 2-3 day facilitated workshop with a panel of technical experts and the working group.  The panel would be composed of 6-10 individuals with expertise in various areas such as BHS ecology, disease, conservation biology, landscape genetics, habitat restoration, and translocations.  </t>
    </r>
    <r>
      <rPr>
        <b/>
        <sz val="9"/>
        <color theme="1"/>
        <rFont val="Calibri"/>
        <family val="2"/>
        <scheme val="minor"/>
      </rPr>
      <t>Notes</t>
    </r>
    <r>
      <rPr>
        <sz val="9"/>
        <color theme="1"/>
        <rFont val="Calibri"/>
        <family val="2"/>
        <scheme val="minor"/>
      </rPr>
      <t>: maybe move to WGBGLC for interim proposal, have since visited with Teton BHS Working Grp. and timing wise they would really like the funds in June - other funding coming in later.  Submit asap to WGBGLC. Approved at $4,450.</t>
    </r>
  </si>
  <si>
    <r>
      <t xml:space="preserve">WGFD - Amy Anderson - Cheatgrass occuring along 30 miles of the main roads. Aerially tereat 800 ac. W Plateau </t>
    </r>
    <r>
      <rPr>
        <b/>
        <sz val="9"/>
        <color theme="1"/>
        <rFont val="Calibri"/>
        <family val="2"/>
        <scheme val="minor"/>
      </rPr>
      <t>Notes;</t>
    </r>
    <r>
      <rPr>
        <sz val="9"/>
        <color theme="1"/>
        <rFont val="Calibri"/>
        <family val="2"/>
        <scheme val="minor"/>
      </rPr>
      <t xml:space="preserve"> need to combat invasive plant species. Approved</t>
    </r>
  </si>
  <si>
    <r>
      <t xml:space="preserve">Over the past couple of years the WGFD has lethally removed 5 BHS rams NW of Newcastle in the Oil Creek drainage area due to disease concerns after they were observed in close proximity/contact with domestic goatsTwo producers and 12-15 goats are involved. WGFD personnel, Wy Game and Fish Dept Commissioner Keith Culver and WY-WSF are currently evaluating alternatives( i.e. disease testing, fencing, goat buyout) to minimize or eliminate the risk of lethal pathogen transmission from domestic goats to wild sheep. asking that the WY-WSF set aside funds to implement one or more of the alternatives - disease testing, fencing, goat buyout. </t>
    </r>
    <r>
      <rPr>
        <b/>
        <sz val="9"/>
        <color theme="1"/>
        <rFont val="Calibri"/>
        <family val="2"/>
        <scheme val="minor"/>
      </rPr>
      <t>Notes</t>
    </r>
    <r>
      <rPr>
        <sz val="9"/>
        <color theme="1"/>
        <rFont val="Calibri"/>
        <family val="2"/>
        <scheme val="minor"/>
      </rPr>
      <t xml:space="preserve"> - stay in GIA, no partners at this time, has political conotations, board need to review the specific request befor funding. Steve call Culver. Called Culver 11/27/2018/ and he would like funds to stay for another year.   </t>
    </r>
  </si>
  <si>
    <t xml:space="preserve">Teton BHS Working Grp. - he potential threat that nonnative mountain goats pose to the remnant native bighorn sheep population in the Teton Range is the impetus for the Park’s mountain goat management plan. Identification of the source population(s) for the Teton Range mountain goats will strengthen the Park’s management plan and improve the Park’s ability to rapidly implement appropriate management actions. Genetic analysis is the most reliable method to determine the source population(s) of mountain goats in the Teton Range. This proposal seeks funds to conduct genetic analysis on mountain goat samples collected from three different populations in the Greater Yellowstone Ecosystem (GYE) in order to determine the origin for mountain goats in the Teton Range. Notes:  smaller request and better data, approved. 
</t>
  </si>
  <si>
    <r>
      <rPr>
        <b/>
        <sz val="11"/>
        <color theme="1"/>
        <rFont val="Calibri"/>
        <family val="2"/>
        <scheme val="minor"/>
      </rPr>
      <t xml:space="preserve">Available - Tag sales - </t>
    </r>
    <r>
      <rPr>
        <sz val="8"/>
        <color theme="1"/>
        <rFont val="Calibri"/>
        <family val="2"/>
        <scheme val="minor"/>
      </rPr>
      <t>Reno-95 + Eastern  86 + Iowa 90 + Midwest 89 = 360K (.70) = $</t>
    </r>
    <r>
      <rPr>
        <b/>
        <sz val="8"/>
        <color theme="1"/>
        <rFont val="Calibri"/>
        <family val="2"/>
        <scheme val="minor"/>
      </rPr>
      <t xml:space="preserve"> 252K</t>
    </r>
  </si>
  <si>
    <t>Available 
 Tenative - 64,000</t>
  </si>
  <si>
    <t>Available
 110,644</t>
  </si>
  <si>
    <t xml:space="preserve">Remaining 
 $33,644
</t>
  </si>
  <si>
    <r>
      <t xml:space="preserve">WGFD - Todd Caltrider - Elk Mountain - cheatgrass invasion after fires on winter range;  treated 1,165 acres in 2015-16; cheatgrass densityies have increased in some areas.  Want to retreat 681 acres. Grazing deferred for 2 years. Other funding from WBGLC - $13k - 11/20/2018 - litter build up intercepts the herbicide and keeps if from getting to the soil profile. Ranch allowing access for no charge for sheep hunters.   - has not been grazed due to lack of water,now thee is a well, graze erly ahd heavily  </t>
    </r>
    <r>
      <rPr>
        <b/>
        <sz val="9"/>
        <color theme="1"/>
        <rFont val="Calibri"/>
        <family val="2"/>
        <scheme val="minor"/>
      </rPr>
      <t>Notes:</t>
    </r>
    <r>
      <rPr>
        <sz val="9"/>
        <color theme="1"/>
        <rFont val="Calibri"/>
        <family val="2"/>
        <scheme val="minor"/>
      </rPr>
      <t xml:space="preserve">, Joslin was only dissenting vote  - felt it was related it to climate change which he is skeptical of </t>
    </r>
  </si>
  <si>
    <r>
      <t xml:space="preserve">Lutz - WGFD - WY-WSF funds will be used to purchase one set of VMS signs to be deployed at the Red Creek location east of Dubois on Highway 20/26. Funding from RMEF, MDF, MFF, WGBGLC; Wy Outdoorsmen - Cody; WFWF - </t>
    </r>
    <r>
      <rPr>
        <b/>
        <sz val="9"/>
        <color theme="1"/>
        <rFont val="Calibri"/>
        <family val="2"/>
        <scheme val="minor"/>
      </rPr>
      <t>Notes</t>
    </r>
    <r>
      <rPr>
        <sz val="9"/>
        <color theme="1"/>
        <rFont val="Calibri"/>
        <family val="2"/>
        <scheme val="minor"/>
      </rPr>
      <t xml:space="preserve">; Discussion on funding of 4 sets of signs (total of 8) at over $100,000. $28K approved throught WGBGLC. - now asking for additional $14k. They will still be short anmother $14k which Lutz will find elswhere. Dubois will have its own set of signs. Speciality license plate funding will not be available for some time. Approved. </t>
    </r>
  </si>
  <si>
    <t xml:space="preserve">Approved by Board - Dec 1, 2018  -  one dissenting vote on the LAK cheatgrass proposal </t>
  </si>
  <si>
    <r>
      <t>CWC, WyGFD, NBHSIC - GPS and GIS will be used to create maps of sampling sites and to note sheep travel patterns. Students will also use GPS data collected from sheep collared by the Wyoming Wild Sheep Foundation to create maps illustrating bighorn sheep travel patterns and land use. Students will incorporate online STORY MAP web applications to create online visuals. As approved by the Wyoming Game and Fish Department and the USFWS, these digital visual aids will be shared with the National Bighorn Sheep Center  and presented to the broader community at relevant bighorn sheep focused events, and the University of Wyoming’s Undergraduate Research conference.  how best to convert unprocessed GPS collar data (from sheep collared by the Wyoming Wild Sheep Foundation) into digital visuals that advance public education and outreach.</t>
    </r>
    <r>
      <rPr>
        <b/>
        <sz val="9"/>
        <color theme="1"/>
        <rFont val="Calibri"/>
        <family val="2"/>
        <scheme val="minor"/>
      </rPr>
      <t xml:space="preserve"> Notes</t>
    </r>
    <r>
      <rPr>
        <sz val="9"/>
        <color theme="1"/>
        <rFont val="Calibri"/>
        <family val="2"/>
        <scheme val="minor"/>
      </rPr>
      <t xml:space="preserve"> - good project but not enough funding at this time, primary outreach source is Sheep Center, good that CWC wants to collaborate. WSF approved 10K in Oct. 2018 </t>
    </r>
  </si>
  <si>
    <r>
      <t xml:space="preserve">UW - Monteith - Our aim is to take a multi-pronged approach to address multiple causal factors contributing to population dynamics of bighorn sheep in northwest Wyoming. Specifically, we will quantify the relative contributions of nutrition, disease, and predation on population performance, and assess the current state of forage on summer ranges. We will link data on nutrition and reproduction to patterns of pathogen presence and immune function over time. </t>
    </r>
    <r>
      <rPr>
        <b/>
        <sz val="9"/>
        <color theme="1"/>
        <rFont val="Calibri"/>
        <family val="2"/>
        <scheme val="minor"/>
      </rPr>
      <t>Notes</t>
    </r>
    <r>
      <rPr>
        <sz val="9"/>
        <color theme="1"/>
        <rFont val="Calibri"/>
        <family val="2"/>
        <scheme val="minor"/>
      </rPr>
      <t xml:space="preserve">: Important project funded by WGFD Comm at $350K.  Approved.  WSF funded at $15 in Oct. </t>
    </r>
  </si>
  <si>
    <r>
      <t xml:space="preserve">Propose to gather a panel of experts to evaluate and prioritize the conservation and restoration options for Teton and Whiskey Basin BHS. The panel of technical experts that spans the fields related to BHS ecology and restoration (e.g. disease, genetics, habitat restoration, and nutrition) would review the current strategies and conservation initiatives and efforts, evaluate the suite of existing data, identify critical information gaps, advise on relevant updates for the strategic plans, and recommend the best strategies to reverse the decline and build resiliency in the two herds.  he expert panel will review previously provided and relevant BHS herd information, meet with managers and stakeholders, and participate in a public panel discussion for each of the two herds at the Jackson and Dubois locations. Funds will be used for panel expenses, a professional facilitator, and public meeting expenses.  The expert panel is an important component of the much larger public collaborative effort which has been initiated for each of the herds. </t>
    </r>
    <r>
      <rPr>
        <b/>
        <sz val="9"/>
        <color theme="1"/>
        <rFont val="Calibri"/>
        <family val="2"/>
        <scheme val="minor"/>
      </rPr>
      <t xml:space="preserve">Notes </t>
    </r>
    <r>
      <rPr>
        <sz val="9"/>
        <color theme="1"/>
        <rFont val="Calibri"/>
        <family val="2"/>
        <scheme val="minor"/>
      </rPr>
      <t xml:space="preserve">-Important to get outside expertise on these herds. Approved. WSF approved $3,500 for the Teton expert panel. </t>
    </r>
  </si>
  <si>
    <t>2018 TOTALS</t>
  </si>
  <si>
    <t xml:space="preserve">Requested = $576,030    Funded = $414,717  </t>
  </si>
  <si>
    <t>All WY Wild Sheep Funding Proposals  2019</t>
  </si>
  <si>
    <t>May/June Funding - 2019</t>
  </si>
  <si>
    <t>BRITANIA CHEATGRASS PROJECT, WHEATLAND(6/2019)</t>
  </si>
  <si>
    <t>SUMMER NUTRITION, DISEASE, OR PREDATION?, NW WYOMING (6/2019)</t>
  </si>
  <si>
    <t>ELK MOUNTAIN BIGHORN SHEEP SIGHTABILITY, NEWCASTLE (6/2019)</t>
  </si>
  <si>
    <t>ESTIMATING TETON BIGHORN SHEEP POPULATION SIZE AND GENETIC STATUS USING NONINVASIVE SAMPLING METHODS, GTNP (6/2019)</t>
  </si>
  <si>
    <t>DEVILS CANYON BIGHORN SHEEP MOVEMENTS, LOVELL (6/2019)</t>
  </si>
  <si>
    <t>ABSAROKA BIGHORN SHEEP DNA PLANT FECAL ANALYSIS, CODY (6/2019)</t>
  </si>
  <si>
    <t>EDUCATION &amp; OUTREACH PROGRAM, STATEWIDE(6/2019)</t>
  </si>
  <si>
    <t>EDUCATION &amp; OUTREACH PROGRAM, DUBOIS</t>
  </si>
  <si>
    <t>DOCUMENTING LONG-TERM ECOLOGICAL CHANGES IN NORTHWEST WYOMING WITH REPEAT PHOTOGRAPHY, NW WYOMING</t>
  </si>
  <si>
    <t>TETON RANGE BIGHORN SHEEP CAPTURE AND HEALTH ASSESSMENT,JACKSON</t>
  </si>
  <si>
    <t>WHAT IS THE RESPIRATORY MICROBIOME OF WILD SHEEP?, LARAMIE(6/2019)</t>
  </si>
  <si>
    <t>TALL-FORB ECOLOGICAL SITE DESCRIPTION (ESD) DEVELOPMENT PROJECT, JACKSON (6/2019)</t>
  </si>
  <si>
    <t>Positioning Mineralized Salt Blocks on High ElevationSummer Range of the Temple Peak/Wind River Indian Reservation Bighorn Sheep Herd in an Effort to Improve Health and Increase Annual Lamb Recruitment (5/2019)</t>
  </si>
  <si>
    <t>EFFECTS OF HARVEST INTENSITY ON SIZE AND QUALITY OF PRONGHORN (ANTILOCAPRA AMERICANA) IN WYOMING (5/2019)</t>
  </si>
  <si>
    <t>Mapping and conserving big game migration in Wyoming</t>
  </si>
  <si>
    <t>Statewide Bighorn Sheep Diet Composition and Quality</t>
  </si>
  <si>
    <t>Grand Teton National Park Mountain Goat Translocation</t>
  </si>
  <si>
    <t>Inberg-Roy Wildlife Habitat Management Area Fence Conversion</t>
  </si>
  <si>
    <t>LAK Ranch Cheatgrass Retreatment 2019</t>
  </si>
  <si>
    <t>Pasture fence conversion to facilitate pronghorn movement and migration in Central WY</t>
  </si>
  <si>
    <t>Balance</t>
  </si>
  <si>
    <t>MH</t>
  </si>
  <si>
    <t>ml</t>
  </si>
  <si>
    <t>mh</t>
  </si>
  <si>
    <r>
      <t>Sara Domek - NBSC - NBSC's Education Manager engaged 9,045 students. Camp Bighorn program.Help lead  WY WSF-related events and other significant outreach opportunities, : May 9-11 WY Outdoor Expo in Casper, the Wyoming Outdoor Weekend May 17-18 in Lander, the May 31-June 1 WY WSF Convention in Casper (leading youth activities including "Climb Like a Bighorn" at the 5150' climbing gym with Dr. Ryan Brock of WSF), opportunities for NBSIA staff and volunteers to participate in WY WSF "Sheep Summit", Camp Bighorn and the WILD Festival outreach in Jackson Hole, WY in October. To continue need Education program support and exhibit enhancements in 2019. Other funding - Opportunity Shop Grant ($2,000 awarded April 2019), Muley Fanatics Fnd.-10 Country Chapter $3,000 (pending); WY Community Foundation $10,000 (pending), The Falco Charitable Trust ($1,000 received April 2019); Never Sweat Rec. BOD $2,500 (pending), WY Game and Fish Commission 2019 &amp; 2020 license sales (approximately $17,000 pending)</t>
    </r>
    <r>
      <rPr>
        <b/>
        <sz val="9"/>
        <color theme="1"/>
        <rFont val="Calibri"/>
        <family val="2"/>
        <scheme val="minor"/>
      </rPr>
      <t xml:space="preserve"> Notes</t>
    </r>
    <r>
      <rPr>
        <sz val="9"/>
        <color theme="1"/>
        <rFont val="Calibri"/>
        <family val="2"/>
        <scheme val="minor"/>
      </rPr>
      <t xml:space="preserve"> -Outstanding job with previous funds. Fund.</t>
    </r>
  </si>
  <si>
    <r>
      <t xml:space="preserve">Sarah Dewey on behalf of members of Teton Range BHS working group -  Improved understanding of the herd’s population size/demographics; and an updated assessment of the herd’s genetic status. Current pop estimate inaccurate and genetics info dated. Fecal pellets collection/sampling to obtain DNA that to identify  individual sheep.  Then estimate population size and age/sex distributions and ratios and reevaluate the genetic status of the herd. Other funders - GTNP Foundation 15k (genetic analysis; GTN:P ~24k; GYCC- grant request to be submitted for funding in 2020  </t>
    </r>
    <r>
      <rPr>
        <b/>
        <sz val="11"/>
        <color theme="1"/>
        <rFont val="Calibri"/>
        <family val="2"/>
        <scheme val="minor"/>
      </rPr>
      <t>Notes</t>
    </r>
    <r>
      <rPr>
        <sz val="9"/>
        <color theme="1"/>
        <rFont val="Calibri"/>
        <family val="2"/>
        <scheme val="minor"/>
      </rPr>
      <t xml:space="preserve"> Can we put this off until Winter. If not fund now.. </t>
    </r>
  </si>
  <si>
    <r>
      <t xml:space="preserve">Dave Cottle- B-T NF - Need to establish Ecological Site Descriptions (ESD) for tall forb communities which have been degraded by historic domestic sheep grazing. Establishing ESDs will provide thresholds for potential limited (3 out of 10 years) restocking of "forage reserves" created by WY-WSF, B-T Forest and permittees. This proposal initiates the process by compiling existing ecological data, identifying data gaps and proposing strategies for fill in those gaps. Other funders - In Kind from Sublette Co. Conservation District, Lincoln Co. Conservation District, Teton Co. Conservation District. </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ask Ag to pay for half and we will reconsider in Dec. Tired of paying for everything and getting critisized in return.</t>
    </r>
  </si>
  <si>
    <t xml:space="preserve"> Requested</t>
  </si>
  <si>
    <t xml:space="preserve">Approved </t>
  </si>
  <si>
    <r>
      <t xml:space="preserve">Monteith - UW - Objective is to evaluate how harvest influences age structure, and horn size, body mass, and condition of pronghorn in Wyoming.Unique among all other ungulates, pronghorn exhibit precocial maturity and can attain peak horn size as young as 2 to 4 years of age .Monitoring four pronghorn hunt areas in Wyoming over a 4 year period. Manipulating the harvest intensity of 2 of the 4 hunt areas through increased quotas. </t>
    </r>
    <r>
      <rPr>
        <b/>
        <sz val="11"/>
        <color theme="1"/>
        <rFont val="Calibri"/>
        <family val="2"/>
        <scheme val="minor"/>
      </rPr>
      <t>Notes</t>
    </r>
    <r>
      <rPr>
        <b/>
        <sz val="9"/>
        <color theme="1"/>
        <rFont val="Calibri"/>
        <family val="2"/>
        <scheme val="minor"/>
      </rPr>
      <t xml:space="preserve">  - </t>
    </r>
    <r>
      <rPr>
        <sz val="9"/>
        <color theme="1"/>
        <rFont val="Calibri"/>
        <family val="2"/>
        <scheme val="minor"/>
      </rPr>
      <t>Casper will do a trial study in area 73, Pronghorn working group not excited about this. Do not fund</t>
    </r>
  </si>
  <si>
    <r>
      <t>Dr. Matthew Kauffman - UW -Goals  1) map big game corridors in Wyoming and 2) develop tools to facilitate the identification and prioritization of threats and opportunities for conservation along big game migration corridors. Mapping migration corridors includes: quantitatively map migration corridors and stopover sites using GPS collar data; classify stopover sites and corridors as high-, medium-, and low-use; and consult with local biologists on interpretation of migration data. Other funding - Knobloch, RMEF</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 Providing valuable wildlife information. Gov appointing working group on migrations. Fund</t>
    </r>
  </si>
  <si>
    <r>
      <t>Doug McWhirter - WGFD - New technique  -using plant DNA in fecal material can be used to determine the protein contribution of forage species in herbivore diets. In addition, the use of Near Infrared Spectroscopy (NIRS) can be used to determine the crude protein content of forages as well as the digestibility of forages. Together this knowledge can help understand animal performance and then be applied to habitat enhancement projects designed to improve nutritional condition of individuals and population productivity. fecal samples will be collected from each herd. Other funding - none?</t>
    </r>
    <r>
      <rPr>
        <sz val="11"/>
        <color theme="1"/>
        <rFont val="Calibri"/>
        <family val="2"/>
        <scheme val="minor"/>
      </rPr>
      <t xml:space="preserve"> </t>
    </r>
    <r>
      <rPr>
        <b/>
        <sz val="11"/>
        <color theme="1"/>
        <rFont val="Calibri"/>
        <family val="2"/>
        <scheme val="minor"/>
      </rPr>
      <t xml:space="preserve">Notes - </t>
    </r>
    <r>
      <rPr>
        <sz val="9"/>
        <color theme="1"/>
        <rFont val="Calibri"/>
        <family val="2"/>
        <scheme val="minor"/>
      </rPr>
      <t xml:space="preserve">Habitat related. Done some on Whiskey Basin. Helps address forage quality questions at Whiskey B and other areas.  Combine with Mong's request. Support. </t>
    </r>
  </si>
  <si>
    <r>
      <t xml:space="preserve">Amy Anderson - WGFD - Fences along the western boundary of the WHMA create an obstacle for wildlife. Install two miles of Continuous Fencing Panels that are highly visible, very sturdy, and drastically reduce the risk of wildlife entanglement. Install traditional 3 or 4 barbed/smooth wire fencing will be used, and only in steep, rocky terrain, buck
and rail fencing will be built. Other funding - WGFD Trust - $25K; rmef - $20k; Mule Deer Fd- $10K; Muley Fanatics - $5K; Private landowner - $10K; WGFD - $20K </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Has been wildlife hazzard and high priority in Lander region for years. Maybe some BLM $. Has impacted mule deer, elk and some sheep. Fund</t>
    </r>
  </si>
  <si>
    <r>
      <t xml:space="preserve">Heather O'Brien - WGFD - Conversion of fences to wildlife-friendly standards to benefit
pronghorn daily and seasonal movements. Remove 12 miles of woven-wire and 5-strand
barbed wire pasture fence. Updated to a wildlife-friendlyUse. Ccamera traps to identify specific migration corridors. Other funding - NFWF - $80K in hand; WGFD Trust Fund $$20K; WWNRT - $80K; WGFD in kind- $10K; </t>
    </r>
    <r>
      <rPr>
        <b/>
        <sz val="11"/>
        <color theme="1"/>
        <rFont val="Calibri"/>
        <family val="2"/>
        <scheme val="minor"/>
      </rPr>
      <t>Notes</t>
    </r>
    <r>
      <rPr>
        <sz val="9"/>
        <color theme="1"/>
        <rFont val="Calibri"/>
        <family val="2"/>
        <scheme val="minor"/>
      </rPr>
      <t xml:space="preserve"> - Fund and maybe increase to cover other wildlife catagories.</t>
    </r>
  </si>
  <si>
    <t>lh</t>
  </si>
  <si>
    <t>Deer-Elk Ecology Research Project</t>
  </si>
  <si>
    <r>
      <rPr>
        <b/>
        <sz val="11"/>
        <color rgb="FF000000"/>
        <rFont val="Calibri"/>
        <family val="2"/>
        <scheme val="minor"/>
      </rPr>
      <t xml:space="preserve">Available
</t>
    </r>
    <r>
      <rPr>
        <sz val="9"/>
        <color rgb="FF000000"/>
        <rFont val="Calibri"/>
        <family val="2"/>
        <scheme val="minor"/>
      </rPr>
      <t>Leftover</t>
    </r>
    <r>
      <rPr>
        <b/>
        <sz val="11"/>
        <color rgb="FF000000"/>
        <rFont val="Calibri"/>
        <family val="2"/>
        <scheme val="minor"/>
      </rPr>
      <t xml:space="preserve">
</t>
    </r>
    <r>
      <rPr>
        <sz val="9"/>
        <color rgb="FF000000"/>
        <rFont val="Calibri"/>
        <family val="2"/>
        <scheme val="minor"/>
      </rPr>
      <t>WY ??</t>
    </r>
    <r>
      <rPr>
        <sz val="8"/>
        <color rgb="FF000000"/>
        <rFont val="Calibri"/>
        <family val="2"/>
        <scheme val="minor"/>
      </rPr>
      <t xml:space="preserve">
WSF- $85K
Eastern - $86K
Midwest - $69K 
Iowa - $91K</t>
    </r>
    <r>
      <rPr>
        <b/>
        <sz val="8"/>
        <color rgb="FF000000"/>
        <rFont val="Calibri"/>
        <family val="2"/>
        <scheme val="minor"/>
      </rPr>
      <t xml:space="preserve">
70% of above
 This does NOT include the Wy tag - will be additional</t>
    </r>
  </si>
  <si>
    <r>
      <rPr>
        <b/>
        <sz val="12"/>
        <color theme="1"/>
        <rFont val="Calibri"/>
        <family val="2"/>
        <scheme val="minor"/>
      </rPr>
      <t>Note</t>
    </r>
    <r>
      <rPr>
        <sz val="12"/>
        <color theme="1"/>
        <rFont val="Calibri"/>
        <family val="2"/>
        <scheme val="minor"/>
      </rPr>
      <t>: Can submitt to WGBGLC as interm project any time of year. Get Committee approval w conferenc call/email. 4 interim projects submitted this year GIA's approved 5/23/2019</t>
    </r>
  </si>
  <si>
    <r>
      <t xml:space="preserve">Martin Hicks - WGFD -Sybille Canyon area.  Two burns =+30,320 ac burn needs cheatgrass treatment. Mixture of private, state and federal (BLM and USFS) lands.Summer fall range for bighorn sheep. Aerial application of  Plateau. Goal of 4,000 acres.Other funders - Wyoming Wildlife Natural Resource Trust Account: $30,000, WY Game and Fish Trust Fund Account: $15,000, WGBGLC $25,000, Rocky Mt Elk Foundation: $12,500, Muley Fanatics: $5,000 </t>
    </r>
    <r>
      <rPr>
        <b/>
        <sz val="11"/>
        <color theme="1"/>
        <rFont val="Calibri"/>
        <family val="2"/>
        <scheme val="minor"/>
      </rPr>
      <t>Notes</t>
    </r>
    <r>
      <rPr>
        <sz val="11"/>
        <color theme="1"/>
        <rFont val="Calibri"/>
        <family val="2"/>
        <scheme val="minor"/>
      </rPr>
      <t xml:space="preserve"> </t>
    </r>
    <r>
      <rPr>
        <sz val="9"/>
        <color theme="1"/>
        <rFont val="Calibri"/>
        <family val="2"/>
        <scheme val="minor"/>
      </rPr>
      <t>- Habitat - like to fund.  Move all to WGBGLC</t>
    </r>
  </si>
  <si>
    <r>
      <t>Kevin Monteith - UW - quantify the relative contributions of nutrition, disease, and predation on population performance, and assess the current state of forage on summer ranges. Continue .  monitoring of adult females from each of the 3 herds. Apply increased efforts to understand contributions of summer nutrition and disease to lamb survival by monitoring summer diet, forage quality, and survival, and cause-specific mortality of lambs in the Dubois and Jackson herds. 18 animals in Jackson, 25 animals in Whiskey, and 15 animals in Cody. Use of VITs. ($1,367,385 over 3 yrs) Other funders - WGFD, QDMB, WGBGLC, WSF, WWNRT</t>
    </r>
    <r>
      <rPr>
        <b/>
        <sz val="9"/>
        <color theme="1"/>
        <rFont val="Calibri"/>
        <family val="2"/>
        <scheme val="minor"/>
      </rPr>
      <t xml:space="preserve"> </t>
    </r>
    <r>
      <rPr>
        <b/>
        <sz val="11"/>
        <color theme="1"/>
        <rFont val="Calibri"/>
        <family val="2"/>
        <scheme val="minor"/>
      </rPr>
      <t>Notes</t>
    </r>
    <r>
      <rPr>
        <sz val="9"/>
        <color theme="1"/>
        <rFont val="Calibri"/>
        <family val="2"/>
        <scheme val="minor"/>
      </rPr>
      <t xml:space="preserve"> - Shift all to WGBGLC and increase amount.</t>
    </r>
  </si>
  <si>
    <r>
      <t xml:space="preserve">Joe Sandrini-WGFD -Helicopter based sightability model for bighorn sheep (BHS) in the Black Hills (specifically Elk Mountain).Drop net capture and VHF radio collaring of up to 40 bighorn sheep, disease testing of all captured BHS. Former  FLIR system did not work.Develop sightability model based upon topographic and vegetative features to compensate for BHS available for observation but not detected. Other funders - WGBGLC $9,000; BLM $14,000; BOW $375; Wyoming Sportsman's Group ($5,150); South Dakota Auction Tag Fund (unk. - SDGF&amp;P still to apply); WGFD &amp; SDGF&amp;P in-kind ($33,416.00) </t>
    </r>
    <r>
      <rPr>
        <b/>
        <sz val="11"/>
        <color theme="1"/>
        <rFont val="Calibri"/>
        <family val="2"/>
        <scheme val="minor"/>
      </rPr>
      <t>Notes -</t>
    </r>
    <r>
      <rPr>
        <sz val="9"/>
        <color theme="1"/>
        <rFont val="Calibri"/>
        <family val="2"/>
        <scheme val="minor"/>
      </rPr>
      <t xml:space="preserve"> shift  all to WGBGLC. Joe needs the 18K in WGBGLC</t>
    </r>
  </si>
  <si>
    <r>
      <t xml:space="preserve">Tony Mong- WGFD -DNA sequencing technology. Determine how  diet habits have changed or stayed the same for bighorn sheep on the South Fork of the Shoshone River. Fecal samples  from wintering areas in hunt areas 1-5 during February of 2020 and 2021.Fill DNA database gaps and increase sampling in 2021. Other funders - Wyoming Game and Fish: $1500
Wyoming Outdoorsmen: $1500 </t>
    </r>
    <r>
      <rPr>
        <b/>
        <sz val="9"/>
        <color theme="1"/>
        <rFont val="Calibri"/>
        <family val="2"/>
        <scheme val="minor"/>
      </rPr>
      <t xml:space="preserve"> </t>
    </r>
    <r>
      <rPr>
        <b/>
        <sz val="11"/>
        <color theme="1"/>
        <rFont val="Calibri"/>
        <family val="2"/>
        <scheme val="minor"/>
      </rPr>
      <t>Notes</t>
    </r>
    <r>
      <rPr>
        <b/>
        <sz val="9"/>
        <color theme="1"/>
        <rFont val="Calibri"/>
        <family val="2"/>
        <scheme val="minor"/>
      </rPr>
      <t xml:space="preserve"> -</t>
    </r>
    <r>
      <rPr>
        <sz val="9"/>
        <color theme="1"/>
        <rFont val="Calibri"/>
        <family val="2"/>
        <scheme val="minor"/>
      </rPr>
      <t xml:space="preserve"> combine with McWhirter's GIA.</t>
    </r>
  </si>
  <si>
    <r>
      <t xml:space="preserve">Sam Stephens- WGFD - Funding for 10 Devil's Canyon rams and 20 ewes with GPS collars to monitor seasonal range, movements, vital rates, and track dispersal away from the herd unit. Maybe a declining population/missing sheep. Current classifiction limited to 1 summer count. Additional data is necessary to gain an in-depth understanding of the Devils Canyon Bighorn Sheep Herd Other funding - WGBGLC funds already awarded to Department for disease capture and surveillance total $54,000 of which $12,000 will be used for this specific project.     Notes -what is left in WGBGLC , WFWF - ?  Interim to WGBGLC . </t>
    </r>
    <r>
      <rPr>
        <b/>
        <sz val="11"/>
        <color theme="1"/>
        <rFont val="Calibri"/>
        <family val="2"/>
        <scheme val="minor"/>
      </rPr>
      <t>Notes</t>
    </r>
    <r>
      <rPr>
        <b/>
        <sz val="9"/>
        <color theme="1"/>
        <rFont val="Calibri"/>
        <family val="2"/>
        <scheme val="minor"/>
      </rPr>
      <t xml:space="preserve"> </t>
    </r>
    <r>
      <rPr>
        <sz val="9"/>
        <color theme="1"/>
        <rFont val="Calibri"/>
        <family val="2"/>
        <scheme val="minor"/>
      </rPr>
      <t xml:space="preserve">- Carrrying capacity study for Ferris is done and may increase objective. Appears to be more room for sheep. Will go to Commission in July.  At objective now. Use Widener funds. Have Sam put some in interim WGBGLC -$15,000. 6/26/ 2019 - </t>
    </r>
    <r>
      <rPr>
        <b/>
        <sz val="9"/>
        <color rgb="FFFF0000"/>
        <rFont val="Calibri"/>
        <family val="2"/>
        <scheme val="minor"/>
      </rPr>
      <t>Received $12,000 from Eastern and rolled back $12,000 from WY-WSF GIA.</t>
    </r>
    <r>
      <rPr>
        <sz val="9"/>
        <color theme="1"/>
        <rFont val="Calibri"/>
        <family val="2"/>
        <scheme val="minor"/>
      </rPr>
      <t xml:space="preserve">.      </t>
    </r>
  </si>
  <si>
    <r>
      <t xml:space="preserve">Sara Domek - NBSC - 1,100 square foot classroom expansion for dedicated classroom for youth, public presentations and events, video viewing and NBSC-focused gatherings in addition to expanded storage capacity for educational equipment. Raised $279,560 towards  $375,000 total. WY Community Foundation awarded a $25,000 year-end matching grant for all donations received by December 31, 2019.  WY-WSFfunds will be leveraged. Current space very limited for school group visits and staff.    other funding - to numerous to list. </t>
    </r>
    <r>
      <rPr>
        <b/>
        <sz val="9"/>
        <color theme="1"/>
        <rFont val="Calibri"/>
        <family val="2"/>
        <scheme val="minor"/>
      </rPr>
      <t xml:space="preserve">Notes- </t>
    </r>
    <r>
      <rPr>
        <sz val="9"/>
        <color theme="1"/>
        <rFont val="Calibri"/>
        <family val="2"/>
        <scheme val="minor"/>
      </rPr>
      <t xml:space="preserve">Some do not want to invest in capital improvements. Have Sara place in interim request for WGBGLC. ($25,000)   </t>
    </r>
  </si>
  <si>
    <r>
      <t xml:space="preserve">Michael F. Merigliano, PhD - contracting for FS - Visit and re-photograph historic scenes taken in NW Wyoming, and compare the historic and modern images documenting vetetation change, grazing impacts and historic fire history. Detailed notes on geology, vegetation, and wildlife use, and past land use augment the images. So far, 121 scenes have been re-taken. Establish interactive web site. , Other funders - 2015- 2018, funders have provided $31,254.US Forest Service, Teton Conservation District, 2015 to 2018 $ 31,254;US Forest Service, pending                                                                         $2,500 </t>
    </r>
    <r>
      <rPr>
        <b/>
        <sz val="11"/>
        <color theme="1"/>
        <rFont val="Calibri"/>
        <family val="2"/>
        <scheme val="minor"/>
      </rPr>
      <t>Notes -</t>
    </r>
    <r>
      <rPr>
        <b/>
        <sz val="9"/>
        <color theme="1"/>
        <rFont val="Calibri"/>
        <family val="2"/>
        <scheme val="minor"/>
      </rPr>
      <t xml:space="preserve"> </t>
    </r>
    <r>
      <rPr>
        <sz val="9"/>
        <color theme="1"/>
        <rFont val="Calibri"/>
        <family val="2"/>
        <scheme val="minor"/>
      </rPr>
      <t>Not immediate need. Ask agin at winter cycle.  Partial fund at $7K</t>
    </r>
  </si>
  <si>
    <r>
      <t>Sarah Dewey (on behalf of Teton Range BHS Working Group) -Only, 8 radio collared ewes are still on the air, and 2 will drop  in summer 2019. Improve managers' ability to monitor population size, population trend, survival rates, and reproduction, which in turn will help shed light on which specific factors limit this population. Improve understanding of the populations' distribution and habitat-use patterns, allowing managers to investigate the effects of other potential limiting factors such as competition with non-native mountain goats, human disturbance,  Other funding - Grand Teton National Park (radio collars, personnel salaries, GPS collar satellite uplink fees, helicopter expenses); Iowa FNAWS (pending request to partially cover helicopter captures); WY State Vet Lab (disease sampling supplies and testing)</t>
    </r>
    <r>
      <rPr>
        <sz val="11"/>
        <color theme="1"/>
        <rFont val="Calibri"/>
        <family val="2"/>
        <scheme val="minor"/>
      </rPr>
      <t xml:space="preserve"> </t>
    </r>
    <r>
      <rPr>
        <b/>
        <sz val="11"/>
        <color theme="1"/>
        <rFont val="Calibri"/>
        <family val="2"/>
        <scheme val="minor"/>
      </rPr>
      <t xml:space="preserve">Notes - </t>
    </r>
    <r>
      <rPr>
        <sz val="9"/>
        <color theme="1"/>
        <rFont val="Calibri"/>
        <family val="2"/>
        <scheme val="minor"/>
      </rPr>
      <t xml:space="preserve">  Moved to Interim WGBGLC request ($14,000). Increase to cover funding shortfall ($17,000) and keep  1,500 to GIA to cover travel expenes which will be difficult for Park to cover with WGBGLC funds.  </t>
    </r>
  </si>
  <si>
    <r>
      <t xml:space="preserve">Kerry Sondgeroth, Chris Anderson, Mary Wood - UW &amp; WGFD - Proposes to
investigate respiratory microbiomes of free-ranging and captive sheep in Wyoming, Nebraska, and Alaska with varying herd health status. 2018-2019 winter captures for disease surveillance focused on three populations in northwest Wyoming; Whiskey Mountain (n=41 nasal, n=41tonsil), Jackson (n=26 nasal, n=26 tonsil), and Absaroka (n=15 nasal, n=15 tonsil), as these herds have different recovery rates from past pneumonia outbreaks. Also samples from Nebraska and AK. Objective is to determine how the microbiome composition (abundance, numbers, and type) differs between different populations of bighorn sheep, and what composition characteristics are associated with respiratory disease. Other funding - AKDFG $4,000; WGFD - 45&lt;000 </t>
    </r>
    <r>
      <rPr>
        <b/>
        <sz val="11"/>
        <color theme="1"/>
        <rFont val="Calibri"/>
        <family val="2"/>
        <scheme val="minor"/>
      </rPr>
      <t xml:space="preserve"> Notes - </t>
    </r>
    <r>
      <rPr>
        <sz val="9"/>
        <color theme="1"/>
        <rFont val="Calibri"/>
        <family val="2"/>
        <scheme val="minor"/>
      </rPr>
      <t>Edwards very supportive. Kerry's lab does good work. Using DNA to get to strains. More than Hank and Mary can do. Compliments Monteith's work.  Shifted to WGBGLC and approved.</t>
    </r>
  </si>
  <si>
    <r>
      <t>Bighorn Restoration Group - determining if providing supplemental selenium on high altitude bighorn sheep summer ranges will benefit the overall health of bighorn sheep and improve survival of bighorn lambs. position mineralized salt blocks containing 60-90 ppm Selenium at selected locations on known high use summer range of the Trout Creek/Crooked Creek.Ttrail camera(s) at each location. Determine selenium levels in key bighorn forage species. Other funding - none</t>
    </r>
    <r>
      <rPr>
        <b/>
        <sz val="9"/>
        <color theme="1"/>
        <rFont val="Calibri"/>
        <family val="2"/>
        <scheme val="minor"/>
      </rPr>
      <t xml:space="preserve"> </t>
    </r>
    <r>
      <rPr>
        <b/>
        <sz val="11"/>
        <color theme="1"/>
        <rFont val="Calibri"/>
        <family val="2"/>
        <scheme val="minor"/>
      </rPr>
      <t>Notes</t>
    </r>
    <r>
      <rPr>
        <sz val="9"/>
        <color theme="1"/>
        <rFont val="Calibri"/>
        <family val="2"/>
        <scheme val="minor"/>
      </rPr>
      <t xml:space="preserve"> - Poor study design. Could not determine if therre was a Selinium deficiency with this design. Other trials show that sheep with unlimited access to selinium supplement still die because of pathogens. Monteith will address selinimum issue in his study. This group needs to join forces with recommendations of expert panel, WGFD, WY-WSF and others vs going out on their own. Do not fund. </t>
    </r>
  </si>
  <si>
    <r>
      <t xml:space="preserve">Doug McWhirter - WGFD -Remove expanding non-native mountain goats and reduce competition for forage and space with native bighorn sheep and to prevent the transmission of lethal pathogens from goats to sheep. Studies show high levels of overlap in habitat use and support concerns over the potential negative impacts of mountain goats, especially with respect to high elevation winter ranges like those occupied by bighorn sheep in the Tetons. Concern also exists over the potential transfer of lethal bacterial pathogens from mountain goats to bighorn sheep.  Other funding - none? </t>
    </r>
    <r>
      <rPr>
        <b/>
        <sz val="11"/>
        <color theme="1"/>
        <rFont val="Calibri"/>
        <family val="2"/>
        <scheme val="minor"/>
      </rPr>
      <t>Notes</t>
    </r>
    <r>
      <rPr>
        <sz val="9"/>
        <color theme="1"/>
        <rFont val="Calibri"/>
        <family val="2"/>
        <scheme val="minor"/>
      </rPr>
      <t xml:space="preserve"> - A place holder to compensate for anxiety  over goat removal which is distasteful to most folks. But, want goats removed.  Utah and S D may be interested. this would help defray their costs a little. A good faith gesture. Fund</t>
    </r>
  </si>
  <si>
    <r>
      <t xml:space="preserve">Todd Caltrider - WGFD - Treated a total of 1,165 acres of cheatgrass on the LAK Ranch at the base of Elk Mountain with imazipic herbicide to control a growing cheatgrass invasion - 2015-16. Is winter range for the 150 bighorn sheep.Initial control  was strong (99% immediate year post treatment), subsequent years have shown cheatgrass density slowly increasing in density in some areas. The WGFD is proposing to retreat 681 acres of cheatgrass in the areas that have observed to have an increase in cheatgrass density.  Other funding - WY-WSF $13,000 </t>
    </r>
    <r>
      <rPr>
        <b/>
        <sz val="11"/>
        <color theme="1"/>
        <rFont val="Calibri"/>
        <family val="2"/>
        <scheme val="minor"/>
      </rPr>
      <t>Notes</t>
    </r>
    <r>
      <rPr>
        <b/>
        <sz val="9"/>
        <color theme="1"/>
        <rFont val="Calibri"/>
        <family val="2"/>
        <scheme val="minor"/>
      </rPr>
      <t xml:space="preserve"> </t>
    </r>
    <r>
      <rPr>
        <sz val="9"/>
        <color theme="1"/>
        <rFont val="Calibri"/>
        <family val="2"/>
        <scheme val="minor"/>
      </rPr>
      <t>Seems like we contine to work on this. Are we making headway? Keep revisiting.   Also have 13K from 2018Dec GIA. Fund</t>
    </r>
  </si>
  <si>
    <t xml:space="preserve">Provide financial assistance to deer resources.  </t>
  </si>
  <si>
    <t>December Funding 2019</t>
  </si>
  <si>
    <t xml:space="preserve">Tall Forbs, Western WYO </t>
  </si>
  <si>
    <t>Teton Sheep Fecal Sampling, Jackson</t>
  </si>
  <si>
    <t>Teton Winter Rec Public Process, Jackson</t>
  </si>
  <si>
    <t>NBSC Education &amp; Outreach Programs, Statewide</t>
  </si>
  <si>
    <t>WSF- Youth Outreach for WYO Spring Banquet, Casper</t>
  </si>
  <si>
    <t>North Fork Stack Yard Fencing, Cody</t>
  </si>
  <si>
    <t>Encampment River Bighorn Sheep Movement and Habitat Selection, Encampment</t>
  </si>
  <si>
    <t>Emergency Funding WYGF Flight HA#5, Thermopolis</t>
  </si>
  <si>
    <t>WGFD - Class - Emergency Funding WYGF Flight HA#5, Thermopolis. Sept. 5, 2019. Total observed w/in 10 miles = 64.  8 rams w/in 3.7 miles. Funding approved via email vote.</t>
  </si>
  <si>
    <t>"The West Side Story", Study HA 8 Sheep. Wind Rivers</t>
  </si>
  <si>
    <t>Ferris/Seminoe Bighorn Sheep and the Pedro Mountain Fire, Casper</t>
  </si>
  <si>
    <t xml:space="preserve">H </t>
  </si>
  <si>
    <t>HM</t>
  </si>
  <si>
    <t>H</t>
  </si>
  <si>
    <t xml:space="preserve"> - Available </t>
  </si>
  <si>
    <t xml:space="preserve"> - Balance</t>
  </si>
  <si>
    <t>June Funding 2020</t>
  </si>
  <si>
    <r>
      <t>B-T Forest Service - Cottle - Development of Ecological Site Descriptions(ESDs) - needed for proper management of tall forb communities.  Funds will be used for Tier 1, collection and analysis of current data/information. Numerous collaborators &amp; inkind services- USFS, NRCS, WGFD, Conservation Districts. Partners Knobloch - $5K, FS- $5-7.</t>
    </r>
    <r>
      <rPr>
        <b/>
        <sz val="9"/>
        <color theme="1"/>
        <rFont val="Calibri"/>
        <family val="2"/>
        <scheme val="minor"/>
      </rPr>
      <t xml:space="preserve"> Notes</t>
    </r>
    <r>
      <rPr>
        <sz val="9"/>
        <color theme="1"/>
        <rFont val="Calibri"/>
        <family val="2"/>
        <scheme val="minor"/>
      </rPr>
      <t xml:space="preserve"> - do we want ag financial support? They have been resistant to helping. Timeline - 3-5 yrs. Should encourage FS to pay for future funding.12/04/2019 - FS has rounded up around $30K to help with the process. Unanimous - full funding </t>
    </r>
  </si>
  <si>
    <t xml:space="preserve">Emergency Funding WYGF Flight HA#5, Thermopolis for $5,000 is NOT included in the total </t>
  </si>
  <si>
    <r>
      <t xml:space="preserve">Teton BHS Working Group - Copntinue using fecal samples to estimate the size of the population and obtain updated information on the genetic status of the herd. Recommended by the Expert Panel. Continue for 3 years minimum. Secured funding - GTNP- $30,  GTNPF - $20, GYCC - $6,250,  Attempting to get $6,250 from Teton Conservation Distirct.     </t>
    </r>
    <r>
      <rPr>
        <b/>
        <sz val="9"/>
        <color theme="1"/>
        <rFont val="Calibri"/>
        <family val="2"/>
        <scheme val="minor"/>
      </rPr>
      <t>Notes</t>
    </r>
    <r>
      <rPr>
        <sz val="9"/>
        <color theme="1"/>
        <rFont val="Calibri"/>
        <family val="2"/>
        <scheme val="minor"/>
      </rPr>
      <t xml:space="preserve"> - Good match and recommended by Expert Panel. Good Match. 12/04/2019 Unanimous - full funding </t>
    </r>
  </si>
  <si>
    <r>
      <t xml:space="preserve">Teton BHS Working Group - Initiate a collaborative consensus building process, similar to the Whiskey Basin BHS Collaborative, to engage the local community in finding solutions that will balance bighorn sheep habitat needs with recreation access in the Tetons. Address the need to develop community-based solutions to balance Teton bighorn sheep habitat needs and backcountry recreation.  Contract W/ Dr. Jessica Western from the Ruckelshaus Institute. Partners - Bridger-Teton National Forest - $13,000 (secured),Grand Teton National Park Foundation  - $9,000 (pending),Community Foundation of Jackson Hole - $10,000 (pending),Teton Backcountry Alliance - $500 (pending), Winter Wildlands Alliance - $500 (pending),Agency/partner in-kind salary - $7,500 (secured  </t>
    </r>
    <r>
      <rPr>
        <b/>
        <sz val="9"/>
        <color theme="1"/>
        <rFont val="Calibri"/>
        <family val="2"/>
        <scheme val="minor"/>
      </rPr>
      <t>Notes -</t>
    </r>
    <r>
      <rPr>
        <sz val="9"/>
        <color theme="1"/>
        <rFont val="Calibri"/>
        <family val="2"/>
        <scheme val="minor"/>
      </rPr>
      <t xml:space="preserve">  if pending funding sources ae recieved will GIA funds be rolled back. Very contentious issue, need to educate folks,12/04/2019  Unanimous - full funding </t>
    </r>
  </si>
  <si>
    <r>
      <t xml:space="preserve">NBHSIC - Funding to assist in outreach and education programs between Decembe r2019 and May 2020, participation in the Reno Wild Sheep Show Youth Wildlife Conservation Education Experience in collaboration with Ryan Brock of the Wild Sheep Foundation, ongoing K-12 education programs, and our own "Camp Bighorn" 2020 preparations and trainings in early 2020. Wll enhance the partnership between the national WSF, WY-WSF and NBHSC. Presentations given in Reno to CCs. Partners - The Opportunity Shop (awarded in November, 2019 $1,895),  Wyoming Community Foundation (due December 15, 2019, will request $10,000), </t>
    </r>
    <r>
      <rPr>
        <b/>
        <sz val="9"/>
        <color theme="1"/>
        <rFont val="Calibri"/>
        <family val="2"/>
        <scheme val="minor"/>
      </rPr>
      <t xml:space="preserve">Notes </t>
    </r>
    <r>
      <rPr>
        <sz val="9"/>
        <color theme="1"/>
        <rFont val="Calibri"/>
        <family val="2"/>
        <scheme val="minor"/>
      </rPr>
      <t xml:space="preserve">- should this be funded from the CF?  Need to solicit funding from WSF and Fraternity for Desert Bighorn Sheep. Visti with Ryan Brock. Refer to out 3-way partnership.  Ask other C/A to contribute - during presentation at Reno. NBSIC continues to ask for more, but they keep doing more. </t>
    </r>
    <r>
      <rPr>
        <b/>
        <sz val="9"/>
        <color theme="1"/>
        <rFont val="Calibri"/>
        <family val="2"/>
        <scheme val="minor"/>
      </rPr>
      <t xml:space="preserve"> John H will take lead</t>
    </r>
    <r>
      <rPr>
        <sz val="9"/>
        <color theme="1"/>
        <rFont val="Calibri"/>
        <family val="2"/>
        <scheme val="minor"/>
      </rPr>
      <t xml:space="preserve"> - talk to Brett, Brock and  Nevada folks. Funding - hold off to see if WSF and Nevada folks will contribute.12/04/2019  -    Unanimous - full funding  out of the CF     </t>
    </r>
  </si>
  <si>
    <r>
      <t xml:space="preserve">WSF - Brock -funding to help pay for the costs associated with being a part of the youth education day/night during the chapter banquet in Wyoming. Last year Brock helped the chapter run a "Climb Like a Bighorn" event which included costs associated with the rock climbing gym, as well as the evening event where the banquet takes place. The costs associated with this event run around $550 for shipping, $450 for airfare, and $415 for the rock gym (assuming we are doing something like this during the current, upcoming banquet. </t>
    </r>
    <r>
      <rPr>
        <b/>
        <sz val="9"/>
        <color theme="1"/>
        <rFont val="Calibri"/>
        <family val="2"/>
        <scheme val="minor"/>
      </rPr>
      <t>Notes</t>
    </r>
    <r>
      <rPr>
        <sz val="9"/>
        <color theme="1"/>
        <rFont val="Calibri"/>
        <family val="2"/>
        <scheme val="minor"/>
      </rPr>
      <t xml:space="preserve"> - Sara can't do on her own - needs help - Ryan or one of us.  Ryan is an educator and trained to do this. Provides direct assistance to WY-WSF. Rock gym well attended.  We pay for Ryan and WSF pay for Sara attending Reno - </t>
    </r>
    <r>
      <rPr>
        <b/>
        <sz val="9"/>
        <color theme="1"/>
        <rFont val="Calibri"/>
        <family val="2"/>
        <scheme val="minor"/>
      </rPr>
      <t>John will talk to Brett about this.</t>
    </r>
    <r>
      <rPr>
        <sz val="9"/>
        <color theme="1"/>
        <rFont val="Calibri"/>
        <family val="2"/>
        <scheme val="minor"/>
      </rPr>
      <t xml:space="preserve">12/04/2019  Unanimous - full funding </t>
    </r>
  </si>
  <si>
    <r>
      <t xml:space="preserve">WGFD - Mong - Building a fenced stack yard around exposed hay that concentrates large numbers of bighorn sheep. Chronic problem. 20 or so sheep involved.  Landowner is supportive and will supply labor. Only stack in the area.  </t>
    </r>
    <r>
      <rPr>
        <b/>
        <sz val="9"/>
        <color theme="1"/>
        <rFont val="Calibri"/>
        <family val="2"/>
        <scheme val="minor"/>
      </rPr>
      <t>Notes</t>
    </r>
    <r>
      <rPr>
        <sz val="9"/>
        <color theme="1"/>
        <rFont val="Calibri"/>
        <family val="2"/>
        <scheme val="minor"/>
      </rPr>
      <t xml:space="preserve"> - Does not qualify for WGFD damage fencing funds. Tony says landowner is good and will follow through. Still a question on maintenance and will landowner install. Need to know where this is located - Land owner name. Is landowner committed to building and maintaining.  </t>
    </r>
    <r>
      <rPr>
        <b/>
        <sz val="9"/>
        <color theme="1"/>
        <rFont val="Calibri"/>
        <family val="2"/>
        <scheme val="minor"/>
      </rPr>
      <t>Ryan will call Tony</t>
    </r>
    <r>
      <rPr>
        <sz val="9"/>
        <color theme="1"/>
        <rFont val="Calibri"/>
        <family val="2"/>
        <scheme val="minor"/>
      </rPr>
      <t>, 12/04/2019 -  Update from Lutz that WGFD will fund this. No funding from WY-WSF</t>
    </r>
  </si>
  <si>
    <r>
      <t xml:space="preserve">WGFD - Cufaude - Since the initial 68-animal transplant, the ERBSH has struggled to grow in number or to expand in geographic distribution.Two (2) functioning GPS collars left from 12 deplyed in 2018. The small herd is dear to the heatrs of the community. Redcently observed a segment of the caughing.fhte  Vacant d sheep allotments nearby that the FS may be trying to fill - Bursh Cr. RD. Deploy 20 new upgraded GPS enabled collars in the winters of 2020 and 2021 (ten collars per year). Great coord with Seitz and Encampment school system. Need funding to purchase 20 Telonics collars, cover capture costs for 10 sheep in 2021, and three years’ worth of GPS collar data fees.Data will help w RSF and BBMM analyses to drive future habitat projects and potentially elucidate habitat issues that may be linked to population stagnation. Partners - Wyoming Governor's Big Game License Coalition ($17,000 in-hand and $16,200 pending application) </t>
    </r>
    <r>
      <rPr>
        <b/>
        <sz val="9"/>
        <color theme="1"/>
        <rFont val="Calibri"/>
        <family val="2"/>
        <scheme val="minor"/>
      </rPr>
      <t>Notes</t>
    </r>
    <r>
      <rPr>
        <sz val="9"/>
        <color theme="1"/>
        <rFont val="Calibri"/>
        <family val="2"/>
        <scheme val="minor"/>
      </rPr>
      <t xml:space="preserve"> - Fund the cost of 10 collars this winter and push other funding needs to WGBGLC in May.  </t>
    </r>
    <r>
      <rPr>
        <b/>
        <sz val="9"/>
        <color theme="1"/>
        <rFont val="Calibri"/>
        <family val="2"/>
        <scheme val="minor"/>
      </rPr>
      <t xml:space="preserve">Ryan will contact Teal to see if this funding level is adaquate. Teal ok with the 11K . and ask WGBGLC for remainder in 2021. </t>
    </r>
    <r>
      <rPr>
        <sz val="9"/>
        <color theme="1"/>
        <rFont val="Calibri"/>
        <family val="2"/>
        <scheme val="minor"/>
      </rPr>
      <t>12/04/2019</t>
    </r>
    <r>
      <rPr>
        <b/>
        <sz val="9"/>
        <color theme="1"/>
        <rFont val="Calibri"/>
        <family val="2"/>
        <scheme val="minor"/>
      </rPr>
      <t xml:space="preserve"> - </t>
    </r>
    <r>
      <rPr>
        <sz val="9"/>
        <color theme="1"/>
        <rFont val="Calibri"/>
        <family val="2"/>
        <scheme val="minor"/>
      </rPr>
      <t>Unanimous - funding at $11K</t>
    </r>
  </si>
  <si>
    <r>
      <t xml:space="preserve">UW/WGFD - Monteith - Expansion of the Whiskey Basin study to area 8 sheep which summer and winter at high elevation on the western side of the Winds. This segment is doing better thant the remainder of the herd - why? Trend counts of hunt area 8 sheep have not declined proportional to that of sheep counted in hunt areas 9 and 10. Additionally, lamb:ewe ratios observed during 2019 surveys in hunt area 8 were 34:100, compared with 22:100 and 5:100 observed in hunt areas 9 and 10, respectively. </t>
    </r>
    <r>
      <rPr>
        <b/>
        <sz val="9"/>
        <color theme="1"/>
        <rFont val="Calibri"/>
        <family val="2"/>
        <scheme val="minor"/>
      </rPr>
      <t xml:space="preserve">Notes - </t>
    </r>
    <r>
      <rPr>
        <sz val="9"/>
        <color theme="1"/>
        <rFont val="Calibri"/>
        <family val="2"/>
        <scheme val="minor"/>
      </rPr>
      <t xml:space="preserve">Funds used to collar 20 sheep. % recaptures on these sheep for 2 full years. Replace collars of there are losses. Wilderness permits required - still waiting. Partners - many.  - WGBGLC - approved interm proposal at $75K, combine with Jackson and Whiskey herd study, this is multi yr study, good detailed reports, appreciative of his good work and reports, 12/04/2019 Unanimous - full funding. Lutz will ck on wilderness capture status.   </t>
    </r>
  </si>
  <si>
    <r>
      <t xml:space="preserve">WGFD - Lutz -Goal - to monitor movements of bighorn sheep in the Ferris/Seminoe herd unit and allow for immediate management response if any of the collared bighorn sheep wander to Pedro Mountain and are in close proximity to domestic sheep. Reduce the potential of BHS who may wander to Predro Mtn. and mingle with domestic sheep to return to the Ferris/Seminoe herd unit and introduce harmful pathogens in this healthy herd. radio collar at least 10 bighorn sheep (both rams and ewes) in the Miracle Mile area and the Bennett Mountains to monitor their movements to detect any potential or actual occupation of Pedro Mountain.   Any bighorn sheep observed outside of the Ferris/Seminoe herd unit boundary on Pedro Mountain will removed immediately per WGFD's "Protocol for Handling the Commingling of Bighorn Sheep with Domestic Sheep/Goats." Partners - Wyoming Outdoor Weekend (Lander Economic Develop. Assoc. - $4,000, Wyoming Governor's Big Game License Coalition - $8,750 Notes - </t>
    </r>
    <r>
      <rPr>
        <b/>
        <sz val="9"/>
        <color theme="1"/>
        <rFont val="Calibri"/>
        <family val="2"/>
        <scheme val="minor"/>
      </rPr>
      <t>Notes</t>
    </r>
    <r>
      <rPr>
        <sz val="9"/>
        <color theme="1"/>
        <rFont val="Calibri"/>
        <family val="2"/>
        <scheme val="minor"/>
      </rPr>
      <t xml:space="preserve"> -  has 10 collars and will deploy in early Feb.  WGBGLC - got $8,750 - use WY-WSF $8,750 for caputures, replacement collars needed over next 2 years.,  ranch for sale but not likely to sell, WGFD will increase survellence during flights for sheep in Pedros, Deploy collars first of Feb, Contact Wildlife Services for flight observation information . 12/04/2019 Unanimous - full funding </t>
    </r>
  </si>
  <si>
    <t xml:space="preserve">Interim Proposal (9/19/2019) Whiskey Mountain Bighorn Sheep: the ‘West Side Story" </t>
  </si>
  <si>
    <t>Interim Proposal (9/19/2019)Ferris/Seminoe Bighorn Sheep and the Pedro Mountain Fire</t>
  </si>
  <si>
    <t>Totals</t>
  </si>
  <si>
    <t xml:space="preserve">Highway 26 Evaluation - </t>
  </si>
  <si>
    <t>Laramie Pk Fence Conv</t>
  </si>
  <si>
    <t xml:space="preserve">Encampment River Bighorn Sheep Movement and Habitat Selection </t>
  </si>
  <si>
    <t>Jackson to Hoback Cheatgrass</t>
  </si>
  <si>
    <t xml:space="preserve">Bighorn Sheep GPS Collar Data Uplink Fees </t>
  </si>
  <si>
    <t xml:space="preserve">Absaroka Bighorn Sheep Population Assessment </t>
  </si>
  <si>
    <t>Education and outreach</t>
  </si>
  <si>
    <t>Summer nutrition, disease, or predation? Quantifying causes of poor lamb survival in northwest Wyoming</t>
  </si>
  <si>
    <t xml:space="preserve">Is there a specific biotype of Pasteurella multocida associated with sinus tumors in bighorn sheep? - </t>
  </si>
  <si>
    <t xml:space="preserve">Behavioral plasticity of large mammals in response to heat- </t>
  </si>
  <si>
    <t xml:space="preserve">Total </t>
  </si>
  <si>
    <t>Torrey Rim Prescribed Burn, Dubois</t>
  </si>
  <si>
    <t>Teton BHS Genetics, Jackson</t>
  </si>
  <si>
    <t>Mountain Ungulates of the Greater Yellowstone Area Book, Statewide</t>
  </si>
  <si>
    <t xml:space="preserve">The Concussion Project - Bighorn sheep as a model for traumatic brain injury. </t>
  </si>
  <si>
    <t>Trail Lake Meadow Renovation, Dubois</t>
  </si>
  <si>
    <t>Laramie Peak Bighorn Sheep Disease Surveillance, SE WYO</t>
  </si>
  <si>
    <t>NBSC Education, Statewide</t>
  </si>
  <si>
    <t>Tall Forbes, Western WYO</t>
  </si>
  <si>
    <t>15,000-</t>
  </si>
  <si>
    <t xml:space="preserve">Note - this was funded in Dec. 2019 - Delete from this funding cycle. . </t>
  </si>
  <si>
    <t>Anderson WGFD; Phase 2 of many re-treatments? Plateau; 1,000 acres; $5k for mdear and elk; $25K from WGFD TF; $5k from Fremont CWP    do not fund Duncan Bench cheatgrass - mostly deer an elk</t>
  </si>
  <si>
    <t xml:space="preserve">Sondgeroth UW; mass spectrometry “fingerprinting” and whole genome sequencing on P. multocida isolates recovered from adult bighorn sheep with and without sinus tumors, and lamb mortalities;detect whether each P. multocida is more likely to be associated with healthy animals or those with sinus tumors. </t>
  </si>
  <si>
    <t>Lutz WGFD  -In hand - BLM $15K &amp; TNC $10,000; $2K from each species for $8k; Lutz - gal that designes hwy mitigation projects on hwy - need to include additional  miles of Hwy,  at Red Rocks ; need assistance from All Wildlife - talk more on Wed</t>
  </si>
  <si>
    <t xml:space="preserve"> Merkle UW- plasticity in response to heat. In the Rocky Mountains; elk, moose, BHS, Mule Deer- $2,500; All Wildlife - $5,000,  maybe not much application in the near future; not timely for now; no answeres; </t>
  </si>
  <si>
    <t>Monteith UW- Bighorn sheep: 3000; Elk: 1000; Deer: 2000; Moose: 2000; AllWildlife: 5000; education outreach across nation; Effective science communication - keep funding Sheep Center since they are doing the outreach; support the proposal but can't fund now</t>
  </si>
  <si>
    <t>Cufaude WGFD - In hand - WYWSF $11,000; WGBGLC Sheep $17,000; deploy additional 10 collars n 2021; some collar failure from last year; good connection with school and community</t>
  </si>
  <si>
    <t>Dubois  Cheatgrass - Duncan Bench</t>
  </si>
  <si>
    <r>
      <t>project seeks to understand large mammals’ behavioral - partial funding is good for now;</t>
    </r>
    <r>
      <rPr>
        <b/>
        <sz val="11"/>
        <color theme="1"/>
        <rFont val="Calibri"/>
        <family val="2"/>
        <scheme val="minor"/>
      </rPr>
      <t>Note - Eastern Chapter funded w $10K</t>
    </r>
  </si>
  <si>
    <r>
      <t xml:space="preserve">TCWP, Fieseler WGFD; Teton Co Weed/Pest - Mark Daluge - Cheatgrass currently is abundant on many south-facing slopes above the lower stretch of the Hoback River, throughout many buttes north and south of the Town of Jackson and is spreading to areas in the Gros Ventre drainage where isolated patches above Slide Lake have been identified.Treat over 8,000 acres of cheatgrass in 2020-21 with reapplication necessary two to three years after first application using Imazapic at 8 oz per acre and indaziflam at 5 oz per acre, applied in the fall via helicopte. Partners -  $55,000 secured; $345,000 pending or will apply.
Partners include: TCWP, WGFD, Nat. Fish and Wildlife Fed., WWNRT, WY Gov. Big Game License Co., RMEF, USFS (BTNF), USFWS (Nat. Elk Refuge), Teton Co. Cons. District and JH Land Trust. </t>
    </r>
    <r>
      <rPr>
        <b/>
        <sz val="9"/>
        <color theme="1"/>
        <rFont val="Calibri"/>
        <family val="2"/>
        <scheme val="minor"/>
      </rPr>
      <t>Notes - NOT REVIEWED ON 11/20/2019</t>
    </r>
    <r>
      <rPr>
        <sz val="9"/>
        <color theme="1"/>
        <rFont val="Calibri"/>
        <family val="2"/>
        <scheme val="minor"/>
      </rPr>
      <t xml:space="preserve">  - Steve contacted applicants and they agree to postpone funding until June using WGBGLC &amp; GIA proposals.  not requesting from moose, deer,; lots of partners; multiyear project; partialy fund   </t>
    </r>
    <r>
      <rPr>
        <b/>
        <sz val="9"/>
        <color theme="1"/>
        <rFont val="Calibri"/>
        <family val="2"/>
        <scheme val="minor"/>
      </rPr>
      <t>07/08/2020 Notes</t>
    </r>
    <r>
      <rPr>
        <sz val="9"/>
        <color theme="1"/>
        <rFont val="Calibri"/>
        <family val="2"/>
        <scheme val="minor"/>
      </rPr>
      <t xml:space="preserve">;   - have any of other requested funds come in  - how seccessful are treatments - followup treatments are usually  required, limited bhs winter range; partial funding, </t>
    </r>
  </si>
  <si>
    <r>
      <t xml:space="preserve">Sara Sheep Center - outreach and education programs between June and
December 2020, namely the effort to adapt our education programs; support "Camp Bighorn" scheduled for August 2-6, 2020 </t>
    </r>
    <r>
      <rPr>
        <b/>
        <sz val="9"/>
        <color theme="1"/>
        <rFont val="Calibri"/>
        <family val="2"/>
        <scheme val="minor"/>
      </rPr>
      <t xml:space="preserve"> 07/08/2020 Notes:  </t>
    </r>
    <r>
      <rPr>
        <sz val="9"/>
        <color theme="1"/>
        <rFont val="Calibri"/>
        <family val="2"/>
        <scheme val="minor"/>
      </rPr>
      <t>have 10K from Eastern , partial fund</t>
    </r>
  </si>
  <si>
    <r>
      <t xml:space="preserve">Dewey GTNP - systematically collecting bighorn sheep fecal samples at known mineral licks and high-use sites throughout the Teton Range for at least two additional years. Between 2018 and 2019, each radio-collared bighorn sheep in the Teton Range were observed on trail cameras placed at mineral licks.  Thus, we expect noninvasive sampling methods at these same locations to generate an accurate total population estimate. However, in 2020 we will refine our sampling sites to improve efficiency and to assess whether any segments of the population were unavailable for ‘capture’ at our 2018 and 2019 sites. </t>
    </r>
    <r>
      <rPr>
        <b/>
        <sz val="9"/>
        <color theme="1"/>
        <rFont val="Calibri"/>
        <family val="2"/>
        <scheme val="minor"/>
      </rPr>
      <t xml:space="preserve">07/08/2020 Notes - </t>
    </r>
    <r>
      <rPr>
        <sz val="9"/>
        <color theme="1"/>
        <rFont val="Calibri"/>
        <family val="2"/>
        <scheme val="minor"/>
      </rPr>
      <t>expect to be funded by Iowa FNAWS ; full funding and roll back if Iowa comes through with 15K 15K  Apply for National WSF</t>
    </r>
  </si>
  <si>
    <r>
      <t xml:space="preserve">Anderson WGFD; $10K request WY-WSF; Rx burn fall 2020; herbicide in spring 2021; 35 ac; high public profile; seems quite costly per acre; </t>
    </r>
    <r>
      <rPr>
        <b/>
        <sz val="11"/>
        <color theme="1"/>
        <rFont val="Calibri"/>
        <family val="2"/>
        <scheme val="minor"/>
      </rPr>
      <t>07/08/2020 Notes</t>
    </r>
    <r>
      <rPr>
        <sz val="11"/>
        <color theme="1"/>
        <rFont val="Calibri"/>
        <family val="2"/>
        <scheme val="minor"/>
      </rPr>
      <t xml:space="preserve"> - some ewe use, expect more use w treatment, will not be neglected, full funding - life of project 10-20 yrs</t>
    </r>
  </si>
  <si>
    <r>
      <t xml:space="preserve">Anderson, WGFD -  435 acres of
broadcast burning on the eastern flank of Whiskey Mountain on the Shoshone National Forest and up to 1,198 acres of broadcast burning on the Whiskey Basin Wildlife Habitat Management Area. used to finance contract invasive species and archaeological clearance surveys on the Whiskey Basin WHMA. Surveys are needed before implementation of the burn can occur and will help the agencies manage risk from potential cheat grass invasion of bighorn winter range on Torrey Rim.Amy Anderson reduced GIA to $6K 5/5/2020 </t>
    </r>
    <r>
      <rPr>
        <b/>
        <sz val="9"/>
        <color theme="1"/>
        <rFont val="Calibri"/>
        <family val="2"/>
        <scheme val="minor"/>
      </rPr>
      <t xml:space="preserve"> 07/08/2020 Notes - </t>
    </r>
    <r>
      <rPr>
        <sz val="9"/>
        <color theme="1"/>
        <rFont val="Calibri"/>
        <family val="2"/>
        <scheme val="minor"/>
      </rPr>
      <t xml:space="preserve">full funding </t>
    </r>
  </si>
  <si>
    <r>
      <t xml:space="preserve">Cowles WGFD;  Sheep only; Phase 1 0f 4; 10 miles; 30 miles total by 2030; Anticipated $10K RMEF; $30K WWNRT; In hand - $15K WGFDTF;   ask All Wildlife; Reapply inn Jan. not very BHS sheep based. </t>
    </r>
    <r>
      <rPr>
        <b/>
        <sz val="9"/>
        <color theme="1"/>
        <rFont val="Calibri"/>
        <family val="2"/>
        <scheme val="minor"/>
      </rPr>
      <t xml:space="preserve">07/08/2020 Notes - </t>
    </r>
    <r>
      <rPr>
        <sz val="9"/>
        <color theme="1"/>
        <rFont val="Calibri"/>
        <family val="2"/>
        <scheme val="minor"/>
      </rPr>
      <t>minimal BHS benefits</t>
    </r>
  </si>
  <si>
    <r>
      <t xml:space="preserve">McWhirter WGFD, Kilpatrick WY-WSF - popular interest book that summarizes the 10-year effort to monitor bighorn sheep and mountain goat populations in the Greater Yellowstone Area, an effort led by Montana State University that includes Yellowstone National Park, Grand Teton National Park, the Wyoming Game &amp; Fish Department, Montana Fish, Wildlife and Parks, Idaho Fish and Game, the Shoshone, Bridger-Teton, Caribou-Targhee, Gallatin-Custer National Forests Funding would assist with publishing and distribution of the book; 9 chapters written on mtn goat and sheep; non technical; trying to publish this summer/fall; where does the profits of sales go to? - can the Chapter purchase copies and resell for profits; </t>
    </r>
    <r>
      <rPr>
        <b/>
        <sz val="11"/>
        <color theme="1"/>
        <rFont val="Calibri"/>
        <family val="2"/>
        <scheme val="minor"/>
      </rPr>
      <t xml:space="preserve">07/08/2020 Notes - </t>
    </r>
    <r>
      <rPr>
        <sz val="11"/>
        <color theme="1"/>
        <rFont val="Calibri"/>
        <family val="2"/>
        <scheme val="minor"/>
      </rPr>
      <t xml:space="preserve">no funding, probably don't need our funding help </t>
    </r>
  </si>
  <si>
    <r>
      <t xml:space="preserve"> Cr Nicole Ackermans Icahn School of Medicine at Mount Sinai, NY, NY -  - use culled rams to investigate the presence of sinus tumors.</t>
    </r>
    <r>
      <rPr>
        <b/>
        <sz val="11"/>
        <color theme="1"/>
        <rFont val="Calibri"/>
        <family val="2"/>
        <scheme val="minor"/>
      </rPr>
      <t xml:space="preserve">07/08/2020 Notes - </t>
    </r>
    <r>
      <rPr>
        <sz val="11"/>
        <color theme="1"/>
        <rFont val="Calibri"/>
        <family val="2"/>
        <scheme val="minor"/>
      </rPr>
      <t>little relevance to BHS</t>
    </r>
  </si>
  <si>
    <r>
      <t>Hicks WGFD - capture an additional 20 bighorn sheep throughout the Laramie Range and deploy GPS collars to gain a better understanding of the role pneumonia pathogens are playing in the survival of bighorn sheep within this herd unit. Mannheimia haemolytica as well as Pasteurella multocida, Bibersteina trehalosi and Mycoplasma ovipneumoniae in four out of the 16 sheep sampled.  Subsequent carcass searches were conducted throughout March of 2020 and an additional 8 carcasses (2 rams, 5 ewes, 1 lamb) were found throughout Sybille Canyon of which four were testable and all four were positive for Mannheimia haemolytica.</t>
    </r>
    <r>
      <rPr>
        <b/>
        <sz val="11"/>
        <color theme="1"/>
        <rFont val="Calibri"/>
        <family val="2"/>
        <scheme val="minor"/>
      </rPr>
      <t>07/08/2020 Notes</t>
    </r>
    <r>
      <rPr>
        <sz val="11"/>
        <color theme="1"/>
        <rFont val="Calibri"/>
        <family val="2"/>
        <scheme val="minor"/>
      </rPr>
      <t xml:space="preserve">   can we collar less than 20 animals = i.e. 10. are there link fees, about 10 or so collars in the herd now.  about 100 animals in herd., fully fund</t>
    </r>
  </si>
  <si>
    <r>
      <t>Mong WGFD - flight time periods,  Mid to late July 2020 and the second to take place in March 2021; 43% reduction in hunting licenses
in this herd unit since 2010;extensive summer and winter flight; $15K from WY-WSF --McWhirter - several areas with poor surveys in certain areas, areas 1 2 3 4 5 is causing concerns, tag reductions, need to do a gut check with solid trend count; fly all sheep habitat in summer and winter  for lamb mortality and survival. WGFD throwing in 20K of MO; maybe establish sightability, baseline for Robbins issue.; recommend 50K; can WGFD get more of flight budget dedicated; tap national WSF;</t>
    </r>
    <r>
      <rPr>
        <b/>
        <sz val="11"/>
        <color theme="1"/>
        <rFont val="Calibri"/>
        <family val="2"/>
        <scheme val="minor"/>
      </rPr>
      <t>07/08/2020 Notes -</t>
    </r>
    <r>
      <rPr>
        <sz val="11"/>
        <color theme="1"/>
        <rFont val="Calibri"/>
        <family val="2"/>
        <scheme val="minor"/>
      </rPr>
      <t xml:space="preserve"> important to document pop with confidence because of Robbins, should this have been done earlier? explore other methods - cameras, genetic fecal sampling. fully fund</t>
    </r>
  </si>
  <si>
    <r>
      <t xml:space="preserve">Monteith - continuation of Jackson, Cody and Dubois study. Kevin can get buy with something lessfor now;  </t>
    </r>
    <r>
      <rPr>
        <b/>
        <sz val="11"/>
        <color theme="1"/>
        <rFont val="Calibri"/>
        <family val="2"/>
        <scheme val="minor"/>
      </rPr>
      <t>07/08/2020 Notes - Eastern Chapter funded w $10K.   MidWest expected to fund with $10-15K</t>
    </r>
    <r>
      <rPr>
        <sz val="11"/>
        <color theme="1"/>
        <rFont val="Calibri"/>
        <family val="2"/>
        <scheme val="minor"/>
      </rPr>
      <t xml:space="preserve"> .  WGBGLC funding was cut in half. Fund w $15K and if Midwest funding comes in it will be added to the funding.to compensate for the WGBGLC reduction   </t>
    </r>
  </si>
  <si>
    <t xml:space="preserve">WGBGLC -March 3, 2021 - next round of funding.  Jan 31, 2021 - deadline for project submission. </t>
  </si>
  <si>
    <t xml:space="preserve">Note: WGBGLC Goal was to spend 50% of Total Available funds (approx $350K) now and save the other 50% form March funding cycle.  Sheep gave  $45K short-term loan to Elk Committee since they had not sold any tags yet and needed $$s to fund projects. </t>
  </si>
  <si>
    <t xml:space="preserve">All WY Wild Sheep Funding Proposals  </t>
  </si>
  <si>
    <t>"West Side Story," Pinedale</t>
  </si>
  <si>
    <t>Collars for Wandering BHS, Statewide</t>
  </si>
  <si>
    <t>Cabin Crk Toadflax Control, Cody</t>
  </si>
  <si>
    <t>Douglas Crk post-burn cheatgrass, Saratoga</t>
  </si>
  <si>
    <t>Thorne Williams BHS enclosure, Sybille/Wheatland</t>
  </si>
  <si>
    <t>December 2020 Funding</t>
  </si>
  <si>
    <t>?</t>
  </si>
  <si>
    <t>M</t>
  </si>
  <si>
    <t>L</t>
  </si>
  <si>
    <t>* WGBGLC will meet in January to Discuss proposals - do not have full list of proposals or requests for them at this time.</t>
  </si>
  <si>
    <t xml:space="preserve">*Funds shown as available are from general fund. Additional funds available from Conservation and Life Member Funds. </t>
  </si>
  <si>
    <r>
      <rPr>
        <b/>
        <sz val="9"/>
        <color theme="1"/>
        <rFont val="Calibri"/>
        <family val="2"/>
        <scheme val="minor"/>
      </rPr>
      <t xml:space="preserve">WGFD - Peach VanWick, Sybille </t>
    </r>
    <r>
      <rPr>
        <sz val="9"/>
        <color theme="1"/>
        <rFont val="Calibri"/>
        <family val="2"/>
        <scheme val="minor"/>
      </rPr>
      <t xml:space="preserve">(Thorne/Williams Research Center)                                    </t>
    </r>
    <r>
      <rPr>
        <b/>
        <sz val="9"/>
        <color theme="1"/>
        <rFont val="Calibri"/>
        <family val="2"/>
        <scheme val="minor"/>
      </rPr>
      <t>Description:</t>
    </r>
    <r>
      <rPr>
        <sz val="9"/>
        <color theme="1"/>
        <rFont val="Calibri"/>
        <family val="2"/>
        <scheme val="minor"/>
      </rPr>
      <t xml:space="preserve"> design and construct an enclosed pasture at east side of facility to relocate existing herd of 10 hand-reared sheep. This would increase capacity for BHS research and accommodate wild caught sheep.                                                                                                              </t>
    </r>
    <r>
      <rPr>
        <b/>
        <sz val="9"/>
        <color theme="1"/>
        <rFont val="Calibri"/>
        <family val="2"/>
        <scheme val="minor"/>
      </rPr>
      <t>Partners:</t>
    </r>
    <r>
      <rPr>
        <sz val="9"/>
        <color theme="1"/>
        <rFont val="Calibri"/>
        <family val="2"/>
        <scheme val="minor"/>
      </rPr>
      <t xml:space="preserve"> Proposal states N/A                                                                                                                                </t>
    </r>
    <r>
      <rPr>
        <b/>
        <sz val="9"/>
        <color theme="1"/>
        <rFont val="Calibri"/>
        <family val="2"/>
        <scheme val="minor"/>
      </rPr>
      <t xml:space="preserve">Notes: </t>
    </r>
    <r>
      <rPr>
        <sz val="9"/>
        <color theme="1"/>
        <rFont val="Calibri"/>
        <family val="2"/>
        <scheme val="minor"/>
      </rPr>
      <t>Important relationship/partnership that needs to be maintained for continued bighorn sheep research</t>
    </r>
    <r>
      <rPr>
        <b/>
        <sz val="9"/>
        <color theme="1"/>
        <rFont val="Calibri"/>
        <family val="2"/>
        <scheme val="minor"/>
      </rPr>
      <t xml:space="preserve">. </t>
    </r>
    <r>
      <rPr>
        <sz val="9"/>
        <color theme="1"/>
        <rFont val="Calibri"/>
        <family val="2"/>
        <scheme val="minor"/>
      </rPr>
      <t xml:space="preserve">Recommend funding full request of $6,000 from the </t>
    </r>
    <r>
      <rPr>
        <b/>
        <i/>
        <sz val="9"/>
        <color theme="1"/>
        <rFont val="Calibri"/>
        <family val="2"/>
        <scheme val="minor"/>
      </rPr>
      <t>Life member fund</t>
    </r>
    <r>
      <rPr>
        <sz val="9"/>
        <color theme="1"/>
        <rFont val="Calibri"/>
        <family val="2"/>
        <scheme val="minor"/>
      </rPr>
      <t>.</t>
    </r>
  </si>
  <si>
    <r>
      <rPr>
        <b/>
        <sz val="9"/>
        <color theme="1"/>
        <rFont val="Calibri"/>
        <family val="2"/>
        <scheme val="minor"/>
      </rPr>
      <t>WGFD - Embere Hall, Saratoga</t>
    </r>
    <r>
      <rPr>
        <sz val="9"/>
        <color theme="1"/>
        <rFont val="Calibri"/>
        <family val="2"/>
        <scheme val="minor"/>
      </rPr>
      <t xml:space="preserve"> (Douglas Creek Herd)                                                                 </t>
    </r>
    <r>
      <rPr>
        <b/>
        <sz val="9"/>
        <color theme="1"/>
        <rFont val="Calibri"/>
        <family val="2"/>
        <scheme val="minor"/>
      </rPr>
      <t>Description:</t>
    </r>
    <r>
      <rPr>
        <sz val="9"/>
        <color theme="1"/>
        <rFont val="Calibri"/>
        <family val="2"/>
        <scheme val="minor"/>
      </rPr>
      <t xml:space="preserve"> 2020 Mullen fire burned through Douglas Crk Sheep BHS herd. Aerially treat 607 acres within herd unit boundary with indaziflam for cheatgrass.                                            </t>
    </r>
    <r>
      <rPr>
        <b/>
        <sz val="9"/>
        <color theme="1"/>
        <rFont val="Calibri"/>
        <family val="2"/>
        <scheme val="minor"/>
      </rPr>
      <t>Partners:</t>
    </r>
    <r>
      <rPr>
        <sz val="9"/>
        <color theme="1"/>
        <rFont val="Calibri"/>
        <family val="2"/>
        <scheme val="minor"/>
      </rPr>
      <t xml:space="preserve"> USFS (BAER funds), WGFC (PVHP), WWNRT                                                                       </t>
    </r>
    <r>
      <rPr>
        <b/>
        <sz val="9"/>
        <color theme="1"/>
        <rFont val="Calibri"/>
        <family val="2"/>
        <scheme val="minor"/>
      </rPr>
      <t>Notes</t>
    </r>
    <r>
      <rPr>
        <sz val="9"/>
        <color theme="1"/>
        <rFont val="Calibri"/>
        <family val="2"/>
        <scheme val="minor"/>
      </rPr>
      <t xml:space="preserve"> - Important for many spp., not just sheep, putting in fo funds with other partners and species funds. Recommend fully funding request of $10,00 out of </t>
    </r>
    <r>
      <rPr>
        <b/>
        <i/>
        <sz val="9"/>
        <color theme="1"/>
        <rFont val="Calibri"/>
        <family val="2"/>
        <scheme val="minor"/>
      </rPr>
      <t>Life member fund</t>
    </r>
    <r>
      <rPr>
        <sz val="9"/>
        <color theme="1"/>
        <rFont val="Calibri"/>
        <family val="2"/>
        <scheme val="minor"/>
      </rPr>
      <t xml:space="preserve">. </t>
    </r>
  </si>
  <si>
    <r>
      <rPr>
        <b/>
        <sz val="9"/>
        <color theme="1"/>
        <rFont val="Calibri"/>
        <family val="2"/>
        <scheme val="minor"/>
      </rPr>
      <t>WGFD- Jerry Altermatt, Cody</t>
    </r>
    <r>
      <rPr>
        <sz val="9"/>
        <color theme="1"/>
        <rFont val="Calibri"/>
        <family val="2"/>
        <scheme val="minor"/>
      </rPr>
      <t xml:space="preserve"> (Upper South Fork of Shoshone)                                                </t>
    </r>
    <r>
      <rPr>
        <b/>
        <sz val="9"/>
        <color theme="1"/>
        <rFont val="Calibri"/>
        <family val="2"/>
        <scheme val="minor"/>
      </rPr>
      <t>Description:</t>
    </r>
    <r>
      <rPr>
        <sz val="9"/>
        <color theme="1"/>
        <rFont val="Calibri"/>
        <family val="2"/>
        <scheme val="minor"/>
      </rPr>
      <t xml:space="preserve"> 400 acres of dalmation toad flax treatment in BHS winter range. This is a follow-up treatment to conifer removal in the area.                                                                                                              </t>
    </r>
    <r>
      <rPr>
        <b/>
        <sz val="9"/>
        <color theme="1"/>
        <rFont val="Calibri"/>
        <family val="2"/>
        <scheme val="minor"/>
      </rPr>
      <t xml:space="preserve">Partners: </t>
    </r>
    <r>
      <rPr>
        <sz val="9"/>
        <color theme="1"/>
        <rFont val="Calibri"/>
        <family val="2"/>
        <scheme val="minor"/>
      </rPr>
      <t>Soshone NF, WGFD (in-kind), Park Co Weed &amp; Pest</t>
    </r>
    <r>
      <rPr>
        <b/>
        <sz val="9"/>
        <color theme="1"/>
        <rFont val="Calibri"/>
        <family val="2"/>
        <scheme val="minor"/>
      </rPr>
      <t xml:space="preserve">                                                          Notes:</t>
    </r>
    <r>
      <rPr>
        <sz val="9"/>
        <color theme="1"/>
        <rFont val="Calibri"/>
        <family val="2"/>
        <scheme val="minor"/>
      </rPr>
      <t xml:space="preserve"> Treatments won't be conducted until fall and this is a two year project, Jerry is okay with pusing funding back until spring if need be. Concern that there may not be more money come spring and this is important winter range. Recommend full funding out of </t>
    </r>
    <r>
      <rPr>
        <b/>
        <i/>
        <sz val="9"/>
        <color theme="1"/>
        <rFont val="Calibri"/>
        <family val="2"/>
        <scheme val="minor"/>
      </rPr>
      <t>Conservation Fund</t>
    </r>
    <r>
      <rPr>
        <sz val="9"/>
        <color theme="1"/>
        <rFont val="Calibri"/>
        <family val="2"/>
        <scheme val="minor"/>
      </rPr>
      <t>. Also recommend that funds are sought from WGBGLC (sheep, mule deer, etc.)</t>
    </r>
  </si>
  <si>
    <r>
      <rPr>
        <b/>
        <sz val="9"/>
        <color theme="1"/>
        <rFont val="Calibri"/>
        <family val="2"/>
        <scheme val="minor"/>
      </rPr>
      <t>WGFD- Tony Mong , Cody/Statewide                                                                                                      Description:</t>
    </r>
    <r>
      <rPr>
        <sz val="9"/>
        <color theme="1"/>
        <rFont val="Calibri"/>
        <family val="2"/>
        <scheme val="minor"/>
      </rPr>
      <t xml:space="preserve"> Start to build a statewide "pool" of collars to be readily available to monitor wandering/sick BHS. Request is for purchase of 3 GPS collars + 1 year data subscription.                                                                                                                                                 </t>
    </r>
    <r>
      <rPr>
        <b/>
        <sz val="9"/>
        <color theme="1"/>
        <rFont val="Calibri"/>
        <family val="2"/>
        <scheme val="minor"/>
      </rPr>
      <t>Partners</t>
    </r>
    <r>
      <rPr>
        <sz val="9"/>
        <color theme="1"/>
        <rFont val="Calibri"/>
        <family val="2"/>
        <scheme val="minor"/>
      </rPr>
      <t xml:space="preserve">: WGFD (in-kind), no other funders noted                                                                              </t>
    </r>
    <r>
      <rPr>
        <b/>
        <sz val="9"/>
        <color theme="1"/>
        <rFont val="Calibri"/>
        <family val="2"/>
        <scheme val="minor"/>
      </rPr>
      <t>Notes -</t>
    </r>
    <r>
      <rPr>
        <sz val="9"/>
        <color theme="1"/>
        <rFont val="Calibri"/>
        <family val="2"/>
        <scheme val="minor"/>
      </rPr>
      <t xml:space="preserve"> Questions regarding if this request has been well coordinated across the state with other managers? What is the long-term plan? How do these collars fit in with wandering/sick sheep protocol? What is the possibility of retrofitting/refurbishing old collars?</t>
    </r>
  </si>
  <si>
    <r>
      <rPr>
        <b/>
        <sz val="9"/>
        <color theme="1"/>
        <rFont val="Calibri"/>
        <family val="2"/>
        <scheme val="minor"/>
      </rPr>
      <t xml:space="preserve">UW Coop - Kevin Monteith, Whiskey Mountain Herd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to explore Pneumonia affects on WMBS, specifially the remote non-migratory population in Hunt Area 8, where little is known about the affects of the pneumonia outbreak. Listed 7 objectives: seasonal ranges/migrations, estimate nutrional carrying capacity, survival/mortality, factors affecting vital rates, assess differences in disease and nutrition, diet forage quality and abundance, affects of browsing and fire on forage.
</t>
    </r>
    <r>
      <rPr>
        <b/>
        <sz val="9"/>
        <color theme="1"/>
        <rFont val="Calibri"/>
        <family val="2"/>
        <scheme val="minor"/>
      </rPr>
      <t>Partners include:</t>
    </r>
    <r>
      <rPr>
        <sz val="9"/>
        <color theme="1"/>
        <rFont val="Calibri"/>
        <family val="2"/>
        <scheme val="minor"/>
      </rPr>
      <t xml:space="preserve"> WGBGLC,WGFD                                                                                                                        </t>
    </r>
    <r>
      <rPr>
        <b/>
        <sz val="9"/>
        <color theme="1"/>
        <rFont val="Calibri"/>
        <family val="2"/>
        <scheme val="minor"/>
      </rPr>
      <t xml:space="preserve">Notes - </t>
    </r>
    <r>
      <rPr>
        <sz val="9"/>
        <color theme="1"/>
        <rFont val="Calibri"/>
        <family val="2"/>
        <scheme val="minor"/>
      </rPr>
      <t>Have a wilderness authorization for captures (time is limited), Question: How much does he need immediately how much can we fund later? Continuing support for research we've committed to in the past</t>
    </r>
  </si>
  <si>
    <r>
      <rPr>
        <b/>
        <sz val="9"/>
        <color theme="1"/>
        <rFont val="Calibri"/>
        <family val="2"/>
        <scheme val="minor"/>
      </rPr>
      <t>NBSC  - Sara Domek</t>
    </r>
    <r>
      <rPr>
        <sz val="9"/>
        <color theme="1"/>
        <rFont val="Calibri"/>
        <family val="2"/>
        <scheme val="minor"/>
      </rPr>
      <t xml:space="preserve"> - COVID 19 response: outreach and education programs
</t>
    </r>
    <r>
      <rPr>
        <b/>
        <sz val="9"/>
        <color theme="1"/>
        <rFont val="Calibri"/>
        <family val="2"/>
        <scheme val="minor"/>
      </rPr>
      <t>Description:</t>
    </r>
    <r>
      <rPr>
        <sz val="9"/>
        <color theme="1"/>
        <rFont val="Calibri"/>
        <family val="2"/>
        <scheme val="minor"/>
      </rPr>
      <t xml:space="preserve"> Adapt Camp Bighorn, create distance learning opportunitites using technoogy, continue school tours with scholarshihps, high school research program. Will require more staff and staff time.                                                                                                                           </t>
    </r>
    <r>
      <rPr>
        <b/>
        <sz val="9"/>
        <color theme="1"/>
        <rFont val="Calibri"/>
        <family val="2"/>
        <scheme val="minor"/>
      </rPr>
      <t>Partners:</t>
    </r>
    <r>
      <rPr>
        <sz val="9"/>
        <color theme="1"/>
        <rFont val="Calibri"/>
        <family val="2"/>
        <scheme val="minor"/>
      </rPr>
      <t xml:space="preserve"> WY Youth for Natural Resources, WY Community Foundation, Opportunity Shop, Never Sweat Recreation Board.                                                                                                                                                      </t>
    </r>
    <r>
      <rPr>
        <b/>
        <sz val="9"/>
        <color theme="1"/>
        <rFont val="Calibri"/>
        <family val="2"/>
        <scheme val="minor"/>
      </rPr>
      <t xml:space="preserve">Notes: </t>
    </r>
    <r>
      <rPr>
        <sz val="9"/>
        <color theme="1"/>
        <rFont val="Calibri"/>
        <family val="2"/>
        <scheme val="minor"/>
      </rPr>
      <t>Sheep head was given to NBSC to be auctioned in place of a past GIA funding request, has this been auctioned yet? Issue challenge to other WSF chapters as this is a national center. Recommend that we hold off on funding or only partially fund until we have some answers on how they plan to fund into the future.</t>
    </r>
  </si>
  <si>
    <t>June Funding 2021</t>
  </si>
  <si>
    <t>NW WY Sheep Nutrition&amp; Disease</t>
  </si>
  <si>
    <t>Douglas Creek BHS monitoring Post-Mullen Crk Fire</t>
  </si>
  <si>
    <t>NBSC: Conservation, Ed, &amp; Research</t>
  </si>
  <si>
    <t>West Side Story</t>
  </si>
  <si>
    <t>Ungulate Compendium</t>
  </si>
  <si>
    <t>Mullen Wildfire Cheatgrass Control</t>
  </si>
  <si>
    <t>Dubois Hwy 26 Wildlife Vehicle Collision Assessment Pahse 2</t>
  </si>
  <si>
    <t>Seminoe Mountain Conifer Encroachment</t>
  </si>
  <si>
    <t>WY Grizzly Conflict Mitigation</t>
  </si>
  <si>
    <t>Statewide Invasive Trtmts in BHS habitats</t>
  </si>
  <si>
    <t>Dynamic Messaging Signs - Sybille Canyon</t>
  </si>
  <si>
    <t>Northern Wild Sheep &amp; Goat Symposium</t>
  </si>
  <si>
    <t>Joey's Conservation Program: Streamkeepers</t>
  </si>
  <si>
    <t>Devil's Canyon BHS Movement Analysis</t>
  </si>
  <si>
    <t>Electromagnetic drop net</t>
  </si>
  <si>
    <t>WGBGLC - Approved projects early in 2021.</t>
  </si>
  <si>
    <t>Funds available from General, Life Member, and Conservation Funds. Additionally, Endurance Fund Grant.</t>
  </si>
  <si>
    <r>
      <rPr>
        <b/>
        <sz val="9"/>
        <color theme="1"/>
        <rFont val="Calibri"/>
        <family val="2"/>
        <scheme val="minor"/>
      </rPr>
      <t xml:space="preserve">WGFD, Sam Stephens - Greybull         </t>
    </r>
    <r>
      <rPr>
        <sz val="9"/>
        <color theme="1"/>
        <rFont val="Calibri"/>
        <family val="2"/>
        <scheme val="minor"/>
      </rPr>
      <t xml:space="preserve">                                                                                                   $9,000 original GIA request funded from existing WGBGLC project funds. </t>
    </r>
    <r>
      <rPr>
        <b/>
        <sz val="9"/>
        <color theme="5"/>
        <rFont val="Calibri"/>
        <family val="2"/>
        <scheme val="minor"/>
      </rPr>
      <t>No need to fund from GIA.</t>
    </r>
  </si>
  <si>
    <t>ML</t>
  </si>
  <si>
    <r>
      <rPr>
        <b/>
        <sz val="9"/>
        <color theme="1"/>
        <rFont val="Calibri"/>
        <family val="2"/>
        <scheme val="minor"/>
      </rPr>
      <t xml:space="preserve">UW Coop - Kevin Monteith, Whiskey, Jackson, &amp; Cody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to study dynamics of BHS herds in NW WY. Determine the roles and contributions of summer range nutrition, pathogens, predation, and  Listed 7 objectives: seasonal ranges/migrations, estimate nutrional carrying capacity, survival/mortality, factors affecting vital rates, assess differences in disease and nutrition, diet forage quality and abundance, affects of browsing and fire on forage.
</t>
    </r>
    <r>
      <rPr>
        <b/>
        <sz val="9"/>
        <color theme="1"/>
        <rFont val="Calibri"/>
        <family val="2"/>
        <scheme val="minor"/>
      </rPr>
      <t>Partners include:</t>
    </r>
    <r>
      <rPr>
        <sz val="9"/>
        <color theme="1"/>
        <rFont val="Calibri"/>
        <family val="2"/>
        <scheme val="minor"/>
      </rPr>
      <t xml:space="preserve"> WGBGLC,WGFD, Commissioner License, Andimal Damage Board, WWNRT, TEton Conservation District, BoW, WSF, WY-WSF                                                                                                                        </t>
    </r>
    <r>
      <rPr>
        <b/>
        <sz val="9"/>
        <color theme="1"/>
        <rFont val="Calibri"/>
        <family val="2"/>
        <scheme val="minor"/>
      </rPr>
      <t>Notes:</t>
    </r>
    <r>
      <rPr>
        <sz val="9"/>
        <color theme="1"/>
        <rFont val="Calibri"/>
        <family val="2"/>
        <scheme val="minor"/>
      </rPr>
      <t xml:space="preserve"> </t>
    </r>
    <r>
      <rPr>
        <sz val="9"/>
        <color rgb="FFFF0000"/>
        <rFont val="Calibri"/>
        <family val="2"/>
        <scheme val="minor"/>
      </rPr>
      <t>Rank high and fully fund.</t>
    </r>
  </si>
  <si>
    <r>
      <rPr>
        <b/>
        <sz val="9"/>
        <color theme="1"/>
        <rFont val="Calibri"/>
        <family val="2"/>
        <scheme val="minor"/>
      </rPr>
      <t>WGFD - Lee Knox, Saratoga</t>
    </r>
    <r>
      <rPr>
        <sz val="9"/>
        <color theme="1"/>
        <rFont val="Calibri"/>
        <family val="2"/>
        <scheme val="minor"/>
      </rPr>
      <t xml:space="preserve"> (Douglas Creek Herd)                                                                    </t>
    </r>
    <r>
      <rPr>
        <b/>
        <sz val="9"/>
        <color theme="1"/>
        <rFont val="Calibri"/>
        <family val="2"/>
        <scheme val="minor"/>
      </rPr>
      <t>Description:</t>
    </r>
    <r>
      <rPr>
        <sz val="9"/>
        <color theme="1"/>
        <rFont val="Calibri"/>
        <family val="2"/>
        <scheme val="minor"/>
      </rPr>
      <t xml:space="preserve"> 2020 Mullen fire burned through Douglas Crk Sheep BHS herd. Purchase 20 GPS collars, cover capture costs for 20 sheep in 2021, secure data fees. Data will be used to determine habitat selection and movement to be compared pre- &amp; post- fire.                        </t>
    </r>
    <r>
      <rPr>
        <b/>
        <sz val="9"/>
        <color theme="1"/>
        <rFont val="Calibri"/>
        <family val="2"/>
        <scheme val="minor"/>
      </rPr>
      <t>Partners:</t>
    </r>
    <r>
      <rPr>
        <sz val="9"/>
        <color theme="1"/>
        <rFont val="Calibri"/>
        <family val="2"/>
        <scheme val="minor"/>
      </rPr>
      <t xml:space="preserve"> WGBGLC                                                                                                                                     </t>
    </r>
    <r>
      <rPr>
        <b/>
        <sz val="9"/>
        <color theme="1"/>
        <rFont val="Calibri"/>
        <family val="2"/>
        <scheme val="minor"/>
      </rPr>
      <t>Notes:</t>
    </r>
    <r>
      <rPr>
        <sz val="9"/>
        <color theme="1"/>
        <rFont val="Calibri"/>
        <family val="2"/>
        <scheme val="minor"/>
      </rPr>
      <t xml:space="preserve"> </t>
    </r>
    <r>
      <rPr>
        <sz val="9"/>
        <color rgb="FFFF0000"/>
        <rFont val="Calibri"/>
        <family val="2"/>
        <scheme val="minor"/>
      </rPr>
      <t>Rank High and fully fund</t>
    </r>
  </si>
  <si>
    <r>
      <rPr>
        <b/>
        <sz val="9"/>
        <color theme="1"/>
        <rFont val="Calibri"/>
        <family val="2"/>
        <scheme val="minor"/>
      </rPr>
      <t>BLM - Chris Otto, Seminoe Mtns</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BHS habitat treatments in the Seminoe Mountains. Conifer removal through mechanical methods to prepare area for prescribed burning. Treatment on Federal lands awaiting NEPA approval, most of WY-WSF would be used on deeded lands.            </t>
    </r>
    <r>
      <rPr>
        <b/>
        <sz val="9"/>
        <color theme="1"/>
        <rFont val="Calibri"/>
        <family val="2"/>
        <scheme val="minor"/>
      </rPr>
      <t>Partners:</t>
    </r>
    <r>
      <rPr>
        <sz val="9"/>
        <color theme="1"/>
        <rFont val="Calibri"/>
        <family val="2"/>
        <scheme val="minor"/>
      </rPr>
      <t xml:space="preserve"> BLM                                                                                                                                                            </t>
    </r>
    <r>
      <rPr>
        <b/>
        <sz val="9"/>
        <color theme="1"/>
        <rFont val="Calibri"/>
        <family val="2"/>
        <scheme val="minor"/>
      </rPr>
      <t>Notes:</t>
    </r>
    <r>
      <rPr>
        <sz val="9"/>
        <color theme="1"/>
        <rFont val="Calibri"/>
        <family val="2"/>
        <scheme val="minor"/>
      </rPr>
      <t xml:space="preserve"> Deeded, state leased, BoR. Habitat improvement mountain wide, avoid forays into Pedros. Mechanical prep work for Rx Fire, super expensive. WGBGLC funding, sitting on grant that's 4 years old - will use in the coming year on Ferris and make request for Seminoe work in future.                                                                                                                                                         </t>
    </r>
    <r>
      <rPr>
        <sz val="9"/>
        <color rgb="FFFF0000"/>
        <rFont val="Calibri"/>
        <family val="2"/>
        <scheme val="minor"/>
      </rPr>
      <t>Rank High and fully fund.</t>
    </r>
  </si>
  <si>
    <r>
      <rPr>
        <b/>
        <sz val="9"/>
        <color theme="1"/>
        <rFont val="Calibri"/>
        <family val="2"/>
        <scheme val="minor"/>
      </rPr>
      <t xml:space="preserve">SCIF - Joseph Goergen, Safari Club International - Statewide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Bear conflict education and bear spray giveaway events. Future backcountry grizzly bear mitigation infrastructure (i.e. bear boxes &amp; meat poles).                                                                                                        </t>
    </r>
    <r>
      <rPr>
        <b/>
        <sz val="9"/>
        <color theme="1"/>
        <rFont val="Calibri"/>
        <family val="2"/>
        <scheme val="minor"/>
      </rPr>
      <t>Partners:</t>
    </r>
    <r>
      <rPr>
        <sz val="9"/>
        <color theme="1"/>
        <rFont val="Calibri"/>
        <family val="2"/>
        <scheme val="minor"/>
      </rPr>
      <t xml:space="preserve"> SCIF, WY Wildlife Foundation, WGFD                                                                                                                                      </t>
    </r>
    <r>
      <rPr>
        <b/>
        <sz val="9"/>
        <color theme="1"/>
        <rFont val="Calibri"/>
        <family val="2"/>
        <scheme val="minor"/>
      </rPr>
      <t>Notes:</t>
    </r>
    <r>
      <rPr>
        <sz val="9"/>
        <color theme="1"/>
        <rFont val="Calibri"/>
        <family val="2"/>
        <scheme val="minor"/>
      </rPr>
      <t xml:space="preserve"> Check out/Rental Bear Spray Cans? Backcountry recreators generally have money to buy bearspray, it'd be like paying or someone's tent. Not in our wheelhouse/mission.                 </t>
    </r>
    <r>
      <rPr>
        <sz val="9"/>
        <color rgb="FFFF0000"/>
        <rFont val="Calibri"/>
        <family val="2"/>
        <scheme val="minor"/>
      </rPr>
      <t xml:space="preserve">Rank Very Low, no funding </t>
    </r>
    <r>
      <rPr>
        <sz val="9"/>
        <color theme="1"/>
        <rFont val="Calibri"/>
        <family val="2"/>
        <scheme val="minor"/>
      </rPr>
      <t xml:space="preserve">     </t>
    </r>
  </si>
  <si>
    <r>
      <rPr>
        <b/>
        <sz val="9"/>
        <color theme="1"/>
        <rFont val="Calibri"/>
        <family val="2"/>
        <scheme val="minor"/>
      </rPr>
      <t xml:space="preserve">StreamKeepers - Joey Puettman, Stream Keepers (nonprofit) - Sheridan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Funding for the Stream Keepers conservation program. Program focuses on stream-related activities and stream restoration.                                                                                                        </t>
    </r>
    <r>
      <rPr>
        <b/>
        <sz val="9"/>
        <color theme="1"/>
        <rFont val="Calibri"/>
        <family val="2"/>
        <scheme val="minor"/>
      </rPr>
      <t>Partners:</t>
    </r>
    <r>
      <rPr>
        <sz val="9"/>
        <color theme="1"/>
        <rFont val="Calibri"/>
        <family val="2"/>
        <scheme val="minor"/>
      </rPr>
      <t xml:space="preserve"> Steady Stream Hydrology, Inc., Provision Fund                                                                                                                                      </t>
    </r>
    <r>
      <rPr>
        <b/>
        <sz val="9"/>
        <color theme="1"/>
        <rFont val="Calibri"/>
        <family val="2"/>
        <scheme val="minor"/>
      </rPr>
      <t>Notes:</t>
    </r>
    <r>
      <rPr>
        <sz val="9"/>
        <color theme="1"/>
        <rFont val="Calibri"/>
        <family val="2"/>
        <scheme val="minor"/>
      </rPr>
      <t xml:space="preserve">  Donor/Participant in Banquet. Kurt has connected him with the Sheep Center. Get youth outdoors. Probably a good program, but doesn't totally fit mission. Are we being asked for whole amount? Should ask TU. Donation = days fly fishing on private water, couple custom rods and reels ($1,000 retail), but if asking something in return, not really a donation.                                                                                                                     </t>
    </r>
    <r>
      <rPr>
        <sz val="9"/>
        <color rgb="FFFF0000"/>
        <rFont val="Calibri"/>
        <family val="2"/>
        <scheme val="minor"/>
      </rPr>
      <t>Rank Low, no funding</t>
    </r>
  </si>
  <si>
    <r>
      <rPr>
        <b/>
        <sz val="9"/>
        <color theme="1"/>
        <rFont val="Calibri"/>
        <family val="2"/>
        <scheme val="minor"/>
      </rPr>
      <t xml:space="preserve">WGFD - Martin Hicks, Wheatland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Purchase of 2 Dynamic messaging signs for Hwy 34 (Sybille Canyon) to alert drivers of wildlife on roads. Issues with bighorn sheep concentrating on roadways due to hwy salting. WGFD has spen a lot of time trying to haze BHS off the hwy here.                                                                                      </t>
    </r>
    <r>
      <rPr>
        <b/>
        <sz val="9"/>
        <color theme="1"/>
        <rFont val="Calibri"/>
        <family val="2"/>
        <scheme val="minor"/>
      </rPr>
      <t>Partners:</t>
    </r>
    <r>
      <rPr>
        <sz val="9"/>
        <color theme="1"/>
        <rFont val="Calibri"/>
        <family val="2"/>
        <scheme val="minor"/>
      </rPr>
      <t xml:space="preserve"> RMEF, MFF                                                                                                                                </t>
    </r>
    <r>
      <rPr>
        <b/>
        <sz val="9"/>
        <color theme="1"/>
        <rFont val="Calibri"/>
        <family val="2"/>
        <scheme val="minor"/>
      </rPr>
      <t>Notes:</t>
    </r>
    <r>
      <rPr>
        <sz val="9"/>
        <color theme="1"/>
        <rFont val="Calibri"/>
        <family val="2"/>
        <scheme val="minor"/>
      </rPr>
      <t xml:space="preserve"> 2 bighorn rams and ewe hit in the recent past west of research facility to Morton Pass. Benefit to other species. Data showing that these signs are really working? (Bit of a bandaid). Salting the roadway seems to be a major part of the problem (WYDOT not budging on this so far). WGBGLC funding (not yet). Experiment with different salting options?                                                                                                          </t>
    </r>
    <r>
      <rPr>
        <sz val="9"/>
        <color rgb="FFFF0000"/>
        <rFont val="Calibri"/>
        <family val="2"/>
        <scheme val="minor"/>
      </rPr>
      <t xml:space="preserve"> Rank Medium-Low, partial funding,*</t>
    </r>
    <r>
      <rPr>
        <sz val="9"/>
        <color theme="1"/>
        <rFont val="Calibri"/>
        <family val="2"/>
        <scheme val="minor"/>
      </rPr>
      <t xml:space="preserve"> Permanent LED signs - permanemt signage. Stationed at Sybille Research Center (multi-species issue throughout canyon). </t>
    </r>
    <r>
      <rPr>
        <sz val="9"/>
        <color rgb="FFFF0000"/>
        <rFont val="Calibri"/>
        <family val="2"/>
        <scheme val="minor"/>
      </rPr>
      <t>Signs wouldn't likely be availavle until 2022? Bring proposal back at December meeting*</t>
    </r>
  </si>
  <si>
    <r>
      <rPr>
        <b/>
        <sz val="9"/>
        <color theme="1"/>
        <rFont val="Calibri"/>
        <family val="2"/>
        <scheme val="minor"/>
      </rPr>
      <t xml:space="preserve">WGFD - Doug Mcwhirter, Jackson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Sponsorship of the biennial Northern Wild Sheep and Goat Council meeting will be held in Jackson April 4-7, 2022.                                                                                                        </t>
    </r>
    <r>
      <rPr>
        <b/>
        <sz val="9"/>
        <color theme="1"/>
        <rFont val="Calibri"/>
        <family val="2"/>
        <scheme val="minor"/>
      </rPr>
      <t>Partners:</t>
    </r>
    <r>
      <rPr>
        <sz val="9"/>
        <color theme="1"/>
        <rFont val="Calibri"/>
        <family val="2"/>
        <scheme val="minor"/>
      </rPr>
      <t xml:space="preserve"> BLM, WSF, Wild Sheep Society of BC, Rocky Mtn Goat Alliance, Donors                                                                                                                                        </t>
    </r>
    <r>
      <rPr>
        <b/>
        <sz val="9"/>
        <color theme="1"/>
        <rFont val="Calibri"/>
        <family val="2"/>
        <scheme val="minor"/>
      </rPr>
      <t>Notes:</t>
    </r>
    <r>
      <rPr>
        <sz val="9"/>
        <color theme="1"/>
        <rFont val="Calibri"/>
        <family val="2"/>
        <scheme val="minor"/>
      </rPr>
      <t xml:space="preserve">  What does Northern entail? (just states that have Rocky, CA, Stones, Dalls) Jackson is a spendy place, big ask. What is WGFD benefit (exists outside of any agency, Kevin is volunteer E.D, no money is made, an information sharing opportunity). Potential for advertising, simiar to Reno/NBSC/Teton &amp; Whiskey Collaborative. In Wyoming, we need to at least sponsor at some level. NationalWSF and Goat alliance sponsored at $2,000.                                                                                                                             </t>
    </r>
    <r>
      <rPr>
        <sz val="9"/>
        <color rgb="FFFF0000"/>
        <rFont val="Calibri"/>
        <family val="2"/>
        <scheme val="minor"/>
      </rPr>
      <t>Medium, partial funding.</t>
    </r>
    <r>
      <rPr>
        <sz val="9"/>
        <color theme="1"/>
        <rFont val="Calibri"/>
        <family val="2"/>
        <scheme val="minor"/>
      </rPr>
      <t xml:space="preserve">  Professinal meeting of BHS &amp; Goat Managers . Additonal info from Kevin H. on emails donated to meeting by other host C&amp;A states.</t>
    </r>
  </si>
  <si>
    <r>
      <rPr>
        <b/>
        <sz val="9"/>
        <color theme="1"/>
        <rFont val="Calibri"/>
        <family val="2"/>
        <scheme val="minor"/>
      </rPr>
      <t>WGFD - Joe Sandrini, Newcastle</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Purchase of an electromagnetic drop net system for sheep (an potentially other wildlife) captures. Will be located in Newcastle but will be made available to other G&amp;F personnel around the state when possible.                                                                                                    </t>
    </r>
    <r>
      <rPr>
        <b/>
        <sz val="9"/>
        <color theme="1"/>
        <rFont val="Calibri"/>
        <family val="2"/>
        <scheme val="minor"/>
      </rPr>
      <t>Partners:</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Commissioner Ladwig donated a </t>
    </r>
    <r>
      <rPr>
        <b/>
        <sz val="9"/>
        <color theme="5"/>
        <rFont val="Calibri"/>
        <family val="2"/>
        <scheme val="minor"/>
      </rPr>
      <t>Commissioner license</t>
    </r>
    <r>
      <rPr>
        <sz val="9"/>
        <color theme="1"/>
        <rFont val="Calibri"/>
        <family val="2"/>
        <scheme val="minor"/>
      </rPr>
      <t xml:space="preserve"> with this specific project in mind. What have they been using in the past? Are they disease sampling (yes, but primary goals is pop estimate)? Cost discrepency is savings if act now.                                                                                                                               </t>
    </r>
    <r>
      <rPr>
        <sz val="9"/>
        <color rgb="FFFF0000"/>
        <rFont val="Calibri"/>
        <family val="2"/>
        <scheme val="minor"/>
      </rPr>
      <t>Rank High, Fully fund</t>
    </r>
    <r>
      <rPr>
        <sz val="9"/>
        <color theme="1"/>
        <rFont val="Calibri"/>
        <family val="2"/>
        <scheme val="minor"/>
      </rPr>
      <t xml:space="preserve"> </t>
    </r>
  </si>
  <si>
    <r>
      <rPr>
        <b/>
        <sz val="9"/>
        <color theme="1"/>
        <rFont val="Calibri"/>
        <family val="2"/>
        <scheme val="minor"/>
      </rPr>
      <t>NBSC  - Sara Bridge</t>
    </r>
    <r>
      <rPr>
        <sz val="9"/>
        <color theme="1"/>
        <rFont val="Calibri"/>
        <family val="2"/>
        <scheme val="minor"/>
      </rPr>
      <t xml:space="preserve"> - Expansion to National Resource
</t>
    </r>
    <r>
      <rPr>
        <b/>
        <sz val="9"/>
        <color theme="1"/>
        <rFont val="Calibri"/>
        <family val="2"/>
        <scheme val="minor"/>
      </rPr>
      <t>Description:</t>
    </r>
    <r>
      <rPr>
        <sz val="9"/>
        <color theme="1"/>
        <rFont val="Calibri"/>
        <family val="2"/>
        <scheme val="minor"/>
      </rPr>
      <t xml:space="preserve"> Expand center to become a national resources. WY-WSF funds will be used to conduct "listening tours," visits with other WSF Chapters &amp; Affiliates, curriculum and marketing development (share info on WY-WSF projects), education programming.                                                                                                                          </t>
    </r>
    <r>
      <rPr>
        <b/>
        <sz val="9"/>
        <color theme="1"/>
        <rFont val="Calibri"/>
        <family val="2"/>
        <scheme val="minor"/>
      </rPr>
      <t>Partners:</t>
    </r>
    <r>
      <rPr>
        <sz val="9"/>
        <color theme="1"/>
        <rFont val="Calibri"/>
        <family val="2"/>
        <scheme val="minor"/>
      </rPr>
      <t xml:space="preserve"> WY Community Foundation, Opportunity Shop,Tourism Asset Development.                                                                                                                                                    </t>
    </r>
    <r>
      <rPr>
        <b/>
        <sz val="9"/>
        <color theme="1"/>
        <rFont val="Calibri"/>
        <family val="2"/>
        <scheme val="minor"/>
      </rPr>
      <t>Notes</t>
    </r>
    <r>
      <rPr>
        <sz val="9"/>
        <color theme="1"/>
        <rFont val="Calibri"/>
        <family val="2"/>
        <scheme val="minor"/>
      </rPr>
      <t xml:space="preserve">: Have they applied with national? Still lacking the commitment to seek funds from other C&amp;A's. WOW Lander and Casper Expo representation lacking. Why Jackson on location? Since 2017 funded almost $70,000 (well-funded), need to come up with a broader plan. Propose "seed funding," Contigent on funding from other chapters/National. Bighorn replica to be auctioned - still possibly planning?                                                                                                                                    </t>
    </r>
    <r>
      <rPr>
        <sz val="9"/>
        <color rgb="FFFF0000"/>
        <rFont val="Calibri"/>
        <family val="2"/>
        <scheme val="minor"/>
      </rPr>
      <t>NOTES: Rate High, smaller amount with challenge* WY-WSF has provided &gt;$130,000 since 2005, $70,000 in last 5 years. There have been some road blocks in the past, help get them set up for success nationally.</t>
    </r>
  </si>
  <si>
    <r>
      <rPr>
        <b/>
        <sz val="9"/>
        <rFont val="Calibri"/>
        <family val="2"/>
        <scheme val="minor"/>
      </rPr>
      <t xml:space="preserve">WGFD, Ian Tator - Statewide                                                                                                          Description: </t>
    </r>
    <r>
      <rPr>
        <sz val="9"/>
        <rFont val="Calibri"/>
        <family val="2"/>
        <scheme val="minor"/>
      </rPr>
      <t>Statewide invasive annual grass (IAG) mitigation in bighorn sheep habitats. Aerial treatment with indaziflam will be conducted in priority bighorn sheep habitats from 2021-2023 throughout Wyoming. These funds will be used to leverage funding from partners.</t>
    </r>
    <r>
      <rPr>
        <b/>
        <sz val="9"/>
        <rFont val="Calibri"/>
        <family val="2"/>
        <scheme val="minor"/>
      </rPr>
      <t xml:space="preserve">                                                                                                   Partners: </t>
    </r>
    <r>
      <rPr>
        <sz val="9"/>
        <rFont val="Calibri"/>
        <family val="2"/>
        <scheme val="minor"/>
      </rPr>
      <t xml:space="preserve">WGFC IAG Funds FY22, WGFC IAG Funds FY23, WWNRT, USFS, PVHP, NFWF          </t>
    </r>
    <r>
      <rPr>
        <b/>
        <sz val="9"/>
        <rFont val="Calibri"/>
        <family val="2"/>
        <scheme val="minor"/>
      </rPr>
      <t xml:space="preserve">                                                                                                                                         Notes: </t>
    </r>
    <r>
      <rPr>
        <b/>
        <sz val="9"/>
        <color theme="5"/>
        <rFont val="Calibri"/>
        <family val="2"/>
        <scheme val="minor"/>
      </rPr>
      <t>Endurance Funds IS the 1.3 million specific to BHS?(No).                                                                    Rank High, Fully Funded @ $150,000 - but not a GIA</t>
    </r>
  </si>
  <si>
    <t>December 2021 Funding</t>
  </si>
  <si>
    <t>June Funding 2022</t>
  </si>
  <si>
    <t>NBSC Education Programs &amp; Critical Operation</t>
  </si>
  <si>
    <t>In Wild Company</t>
  </si>
  <si>
    <t>Dynamic Messaging Signs</t>
  </si>
  <si>
    <t>WY Chapter of the Wildlife Society Conference Sponsorship</t>
  </si>
  <si>
    <t>Teton BHS Winter Recreation Education &amp; Stewardship Campaign</t>
  </si>
  <si>
    <t>M/H</t>
  </si>
  <si>
    <r>
      <rPr>
        <b/>
        <sz val="9"/>
        <color theme="1"/>
        <rFont val="Calibri"/>
        <family val="2"/>
        <scheme val="minor"/>
      </rPr>
      <t>WY-TWS - Aly Courtemanch, Jackson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The Wyoming Chapter of the Wildlife Society will hold their annual conference April 12-14, 2022 in Jackson, WY. Anticipate ~200 participants during the s day event representing wildlife professionals and students from Wyoming and the surrounding areas. Attendees will include state, local, and federal biologists, non government organization represenatives, University faculty and students, etc. Sponsorship at the $250 level will include one free registration and an opportunity to promote WY-WSF at the conference (verbal recognition during banquet, logo on conference program, website, and on powerpoint slide during breaks. Additionally, BHS research that has been heavily funded by WY-WSF will be featured at the conference. Have currently secured $32,050 from 30 other sponsors. Only listed a few in spaces available on form.
</t>
    </r>
    <r>
      <rPr>
        <b/>
        <sz val="9"/>
        <color theme="1"/>
        <rFont val="Calibri"/>
        <family val="2"/>
        <scheme val="minor"/>
      </rPr>
      <t>Partners include:</t>
    </r>
    <r>
      <rPr>
        <sz val="9"/>
        <color theme="1"/>
        <rFont val="Calibri"/>
        <family val="2"/>
        <scheme val="minor"/>
      </rPr>
      <t xml:space="preserve"> Knobloch Family Foundation ($6,000), UW Dept. Zoo/Phys ($1,000), WY Migration Initiative ($1,000), the WYldlife Fund ($1,000), MFF ($500), Jackson Hole Travel &amp; Tourism ($7,800)                                                                                                                                                      </t>
    </r>
    <r>
      <rPr>
        <b/>
        <sz val="9"/>
        <color theme="1"/>
        <rFont val="Calibri"/>
        <family val="2"/>
        <scheme val="minor"/>
      </rPr>
      <t>Notes:</t>
    </r>
    <r>
      <rPr>
        <sz val="9"/>
        <color theme="1"/>
        <rFont val="Calibri"/>
        <family val="2"/>
        <scheme val="minor"/>
      </rPr>
      <t xml:space="preserve"> Expenses for travel to be considered. Platinum sponsorship is $1,000 with 2 registrations</t>
    </r>
  </si>
  <si>
    <r>
      <rPr>
        <b/>
        <sz val="9"/>
        <color theme="1"/>
        <rFont val="Calibri"/>
        <family val="2"/>
        <scheme val="minor"/>
      </rPr>
      <t xml:space="preserve">Teton BHS Working Group - Aly Courtemanch/Sarah Dewey, Jackson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Successful Completion of the Teton Collaborative process with report/recommendations for winter recreation closures that would help protect BHS winter habitat. Despite a successful collaboration, there's mixed feelings about the potential closures from the ski community. In order to get accurate/scientific information regarding closures to these groups, the working group is proposing an education and stewardship campaign to educate these groups where they consume information (i.e. social media, short films, smartphone habitat apps, website with interactive maps, educational signs and interpretive displays, events, etc.)
</t>
    </r>
    <r>
      <rPr>
        <b/>
        <sz val="9"/>
        <color theme="1"/>
        <rFont val="Calibri"/>
        <family val="2"/>
        <scheme val="minor"/>
      </rPr>
      <t>Partners include:</t>
    </r>
    <r>
      <rPr>
        <sz val="9"/>
        <color theme="1"/>
        <rFont val="Calibri"/>
        <family val="2"/>
        <scheme val="minor"/>
      </rPr>
      <t xml:space="preserve"> GTNP Foundation (requested $25,000), WGBGLC (request: $15,000), Winter Wildland Alliance (request: $2,000), Friends of BTNF(reqiest: $2,000), JH Travel &amp; Tourism Board (reqhest: $11,500), Teton Conservation District (request: $10,000).                                                                                                                      </t>
    </r>
    <r>
      <rPr>
        <b/>
        <sz val="9"/>
        <color theme="1"/>
        <rFont val="Calibri"/>
        <family val="2"/>
        <scheme val="minor"/>
      </rPr>
      <t>Notes:</t>
    </r>
    <r>
      <rPr>
        <sz val="9"/>
        <color theme="1"/>
        <rFont val="Calibri"/>
        <family val="2"/>
        <scheme val="minor"/>
      </rPr>
      <t xml:space="preserve"> Can see helping some, see the need, one of many steps to try and keept that unique sheep herd from winking out. Further explanation, have Aly give us some more information. Can see the need, thought that was what Denizens of the Steep was for . . . how much more do we need? Further facilitation may be a waist of time at this point . . . results of Whiskey Collaboration. Kind of getting away from the scope of our mission. What is our mission and how does this impact it. Should there be fundign from GTNP and Forests. Invested to this point, need to see it through, but potentially not full amount. Majority felt that if this comes up again for funding, we are not interested.</t>
    </r>
  </si>
  <si>
    <r>
      <rPr>
        <b/>
        <sz val="9"/>
        <color theme="1"/>
        <rFont val="Calibri"/>
        <family val="2"/>
        <scheme val="minor"/>
      </rPr>
      <t xml:space="preserve">WGFD - Martin Hicks, Wheatland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Purchase of 2 Dynamic messaging signs for Hwy 34 (Sybille Canyon) to alert drivers of wildlife on roads. Issues with bighorn sheep concentrating on roadways due to hwy salting. WGFD has spen a lot of time trying to haze BHS off the hwy here. Requested funds in Spring 2021, board suggested the request be saved until winter 2021. Will be discussing issue with WGFD and WYDOT personnel at Winter Meeting.                                                                                     </t>
    </r>
    <r>
      <rPr>
        <b/>
        <sz val="9"/>
        <color theme="1"/>
        <rFont val="Calibri"/>
        <family val="2"/>
        <scheme val="minor"/>
      </rPr>
      <t>Partners:</t>
    </r>
    <r>
      <rPr>
        <sz val="9"/>
        <color theme="1"/>
        <rFont val="Calibri"/>
        <family val="2"/>
        <scheme val="minor"/>
      </rPr>
      <t xml:space="preserve"> RMEF (Request: $11,000, MFF(Request: $11,000)                                                                                                                                </t>
    </r>
    <r>
      <rPr>
        <b/>
        <sz val="9"/>
        <color theme="1"/>
        <rFont val="Calibri"/>
        <family val="2"/>
        <scheme val="minor"/>
      </rPr>
      <t>Notes:</t>
    </r>
    <r>
      <rPr>
        <sz val="9"/>
        <color theme="1"/>
        <rFont val="Calibri"/>
        <family val="2"/>
        <scheme val="minor"/>
      </rPr>
      <t xml:space="preserve"> Lost 3 decent rams this fall. Where does WYDOT stand on this? Ryan Amundson very knowledgable, maybe get him on the call for an update. Put off funding decsion until December, but need an update and WYDOTs input. Is there something else more long-term that will happen is this just a bandaid? Will WYDOT be contributing. Speed issue-what about reverse rumble strips? If other suggestions come up at Winter Meeting, that this funding potentially go to that. The funding is for solution to the issue, not neccessarily the signs. WGBLC funding perhaps go toward maintenance. Can tweak after meeting with WYDOT. If other funding provided it goes toward maintenance. </t>
    </r>
  </si>
  <si>
    <t>* Without final rollbacks</t>
  </si>
  <si>
    <r>
      <rPr>
        <b/>
        <sz val="9"/>
        <color theme="1"/>
        <rFont val="Calibri"/>
        <family val="2"/>
        <scheme val="minor"/>
      </rPr>
      <t>NBSC - Sara Bridge, Statewide/Nationwide</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Expansion of educational programs statewide and nationwide. Expanding outreach, increase BHS ecology and management education, and gain additional support for BHS conservation. Specifically, funds will be used to expand critical operations (staff, museum maintenance, expanded marketing/outreach). Detailed efforts to engage more C&amp;As nationwide. Specifics about new programs, efforts, and goals. Included measures of success.
</t>
    </r>
    <r>
      <rPr>
        <b/>
        <sz val="9"/>
        <color theme="1"/>
        <rFont val="Calibri"/>
        <family val="2"/>
        <scheme val="minor"/>
      </rPr>
      <t>Partners include:</t>
    </r>
    <r>
      <rPr>
        <sz val="9"/>
        <color theme="1"/>
        <rFont val="Calibri"/>
        <family val="2"/>
        <scheme val="minor"/>
      </rPr>
      <t xml:space="preserve"> Eastern Chapter ($5,000), Utah Wild Sheep Fundation ($400), WSF ($2,500 pending), Never Sweat Recreation Board ($8,000), Big 4 Virtual Raffle - NBSC ($10,000).                                                                                                                     </t>
    </r>
    <r>
      <rPr>
        <b/>
        <sz val="9"/>
        <color theme="1"/>
        <rFont val="Calibri"/>
        <family val="2"/>
        <scheme val="minor"/>
      </rPr>
      <t>Notes:</t>
    </r>
    <r>
      <rPr>
        <sz val="9"/>
        <color theme="1"/>
        <rFont val="Calibri"/>
        <family val="2"/>
        <scheme val="minor"/>
      </rPr>
      <t xml:space="preserve"> What about all other C&amp;A's? National contribution, why is the ask so small? Why such a huge difference between our ask? Why no ask from the WGBLC (granted money during last funding cycle - deadline Dec/Jan)? Funded only a portion of their ask from last year and haven't seen any invoices. Conflicts down the road with funding? Maybe $10,000 - Kurt, WSF ask is broken up into categories ($50,000). </t>
    </r>
    <r>
      <rPr>
        <sz val="9"/>
        <color rgb="FFFF0000"/>
        <rFont val="Calibri"/>
        <family val="2"/>
        <scheme val="minor"/>
      </rPr>
      <t>Conservation Fund</t>
    </r>
  </si>
  <si>
    <r>
      <rPr>
        <b/>
        <sz val="9"/>
        <color theme="1"/>
        <rFont val="Calibri"/>
        <family val="2"/>
        <scheme val="minor"/>
      </rPr>
      <t xml:space="preserve">UW Coop - Kevin Monteith, Pinedale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to explore Pneumonia affects on WMBS, specifially the remote non-migratory population in Hunt Area 8, where little is known about the affects of the pneumonia outbreak. Listed 7 objectives: seasonal ranges/migrations, estimate nutrional carrying capacity, survival/mortality, factors affecting vital rates, assess differences in disease and nutrition, diet forage quality and abundance, affects of browsing and fire on forage.
</t>
    </r>
    <r>
      <rPr>
        <b/>
        <sz val="9"/>
        <color theme="1"/>
        <rFont val="Calibri"/>
        <family val="2"/>
        <scheme val="minor"/>
      </rPr>
      <t>Partners include:</t>
    </r>
    <r>
      <rPr>
        <sz val="9"/>
        <color theme="1"/>
        <rFont val="Calibri"/>
        <family val="2"/>
        <scheme val="minor"/>
      </rPr>
      <t xml:space="preserve"> WGBGLC ($75,000),WGFD ($149,000), WY-WSF ($22,000)                                                                                                                       </t>
    </r>
    <r>
      <rPr>
        <b/>
        <sz val="9"/>
        <color theme="1"/>
        <rFont val="Calibri"/>
        <family val="2"/>
        <scheme val="minor"/>
      </rPr>
      <t>Notes:</t>
    </r>
    <r>
      <rPr>
        <sz val="9"/>
        <color theme="1"/>
        <rFont val="Calibri"/>
        <family val="2"/>
        <scheme val="minor"/>
      </rPr>
      <t xml:space="preserve"> Only project in Core Native Herd, focusing on the nutrition. White Muscle/Selenium. Starting to get some answers and conclusion.</t>
    </r>
    <r>
      <rPr>
        <sz val="9"/>
        <color rgb="FFFF0000"/>
        <rFont val="Calibri"/>
        <family val="2"/>
        <scheme val="minor"/>
      </rPr>
      <t xml:space="preserve"> Life member fund</t>
    </r>
  </si>
  <si>
    <r>
      <rPr>
        <b/>
        <sz val="9"/>
        <color theme="1"/>
        <rFont val="Calibri"/>
        <family val="2"/>
        <scheme val="minor"/>
      </rPr>
      <t xml:space="preserve">Orijin Media - Zach Montes/Josh Metten, Jackson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A high quality film project illustrating the complexity and collaboration necessary for conserving wild sheep across the western united states, focusing on the Whiskey Mountain herd as an example.
</t>
    </r>
    <r>
      <rPr>
        <b/>
        <sz val="9"/>
        <color theme="1"/>
        <rFont val="Calibri"/>
        <family val="2"/>
        <scheme val="minor"/>
      </rPr>
      <t>Partners include:</t>
    </r>
    <r>
      <rPr>
        <sz val="9"/>
        <color theme="1"/>
        <rFont val="Calibri"/>
        <family val="2"/>
        <scheme val="minor"/>
      </rPr>
      <t xml:space="preserve"> Midwest WSF ($10,000), WSF (request: $15,000), WGBGLC (requested: $40,000), Other C&amp;As ($30,000), Corporate request (First Lite/Weatherby/Sitka: $15,000).                                                                                                                      </t>
    </r>
    <r>
      <rPr>
        <b/>
        <sz val="9"/>
        <color theme="1"/>
        <rFont val="Calibri"/>
        <family val="2"/>
        <scheme val="minor"/>
      </rPr>
      <t>Notes:</t>
    </r>
    <r>
      <rPr>
        <sz val="9"/>
        <color theme="1"/>
        <rFont val="Calibri"/>
        <family val="2"/>
        <scheme val="minor"/>
      </rPr>
      <t xml:space="preserve"> Highlight working with IWG, interviews with Domestic Sheep producers . . . a little sensitive at the moment. Working toward cooperation with Ag, not quite there.Where does WGFD stand? Don't want to look like a bad guy on a film that we're funding . . . need to be careful on production. WGBGLC funding may not be feasible. Need a lot more information - what is this really doing? Invite producers to explain, see a script? Midwest, WY adopted herd, how does this effect our relationship with them. Westwide issues, pretty presumptious about a delicate situation. We need more careful and need to be careful. Backcountry ski film. </t>
    </r>
    <r>
      <rPr>
        <b/>
        <sz val="9"/>
        <color rgb="FFFF0000"/>
        <rFont val="Calibri"/>
        <family val="2"/>
        <scheme val="minor"/>
      </rPr>
      <t>Put on</t>
    </r>
    <r>
      <rPr>
        <b/>
        <sz val="9"/>
        <color theme="1"/>
        <rFont val="Calibri"/>
        <family val="2"/>
        <scheme val="minor"/>
      </rPr>
      <t xml:space="preserve"> </t>
    </r>
    <r>
      <rPr>
        <b/>
        <sz val="9"/>
        <color rgb="FFFF0000"/>
        <rFont val="Calibri"/>
        <family val="2"/>
        <scheme val="minor"/>
      </rPr>
      <t>Hold and talk to other chapters at Reno.</t>
    </r>
    <r>
      <rPr>
        <sz val="9"/>
        <color rgb="FFFF0000"/>
        <rFont val="Calibri"/>
        <family val="2"/>
        <scheme val="minor"/>
      </rPr>
      <t xml:space="preserve"> </t>
    </r>
    <r>
      <rPr>
        <sz val="9"/>
        <color theme="1"/>
        <rFont val="Calibri"/>
        <family val="2"/>
        <scheme val="minor"/>
      </rPr>
      <t>Too much sensitivity right now and confusion between focus on Whiskey and talk about Sweetwater Rocks.</t>
    </r>
  </si>
  <si>
    <t xml:space="preserve">West Side Story </t>
  </si>
  <si>
    <t>Board Recs</t>
  </si>
  <si>
    <t>Laramie Peak BHS Disease Survielance 2022-20223</t>
  </si>
  <si>
    <t>Whiskey Basin WHMA Conifer Removal</t>
  </si>
  <si>
    <t>Little Red Creek Vegetation Clearing</t>
  </si>
  <si>
    <r>
      <rPr>
        <b/>
        <sz val="9"/>
        <color theme="1"/>
        <rFont val="Calibri"/>
        <family val="2"/>
        <scheme val="minor"/>
      </rPr>
      <t xml:space="preserve">Amy Anderson, WGFD,Whiskey Basin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Reduce conifer encroachment within BHS migration corridors. Collar data used to identify pinch points and areas that could be restricting movement. Areas within the Fitzpatrick Wilderness and adjacent public lands have been identified. This proposal is to initiate work on WGFC-owned land adjacent to wilderness. Sheep Ridge = 54 acres of cut and hand pile, thinning conifer to 80% horizontal visibility.  Torrey Rim = selected dense patches within 697 acre area that burned previously. Allow for access to historic sheep habitats in the area. Strategy identified in the 2019 Whiskey Basin BHS management Plan.                                                                                   </t>
    </r>
    <r>
      <rPr>
        <b/>
        <sz val="9"/>
        <color theme="1"/>
        <rFont val="Calibri"/>
        <family val="2"/>
        <scheme val="minor"/>
      </rPr>
      <t>Partners:</t>
    </r>
    <r>
      <rPr>
        <sz val="9"/>
        <color theme="1"/>
        <rFont val="Calibri"/>
        <family val="2"/>
        <scheme val="minor"/>
      </rPr>
      <t xml:space="preserve"> NFWF, WWNRT, WGFD Trust                                                                                                                           </t>
    </r>
    <r>
      <rPr>
        <b/>
        <sz val="9"/>
        <color theme="1"/>
        <rFont val="Calibri"/>
        <family val="2"/>
        <scheme val="minor"/>
      </rPr>
      <t>Notes</t>
    </r>
  </si>
  <si>
    <t>Tree Maintenance around Captive Wildlife Enclosures.</t>
  </si>
  <si>
    <r>
      <rPr>
        <b/>
        <sz val="9"/>
        <color theme="1"/>
        <rFont val="Calibri"/>
        <family val="2"/>
        <scheme val="minor"/>
      </rPr>
      <t xml:space="preserve">Peach Van Wick, WGFD, Sybille Research Center         </t>
    </r>
    <r>
      <rPr>
        <sz val="9"/>
        <color theme="1"/>
        <rFont val="Calibri"/>
        <family val="2"/>
        <scheme val="minor"/>
      </rPr>
      <t xml:space="preserve">                                                                                        </t>
    </r>
    <r>
      <rPr>
        <b/>
        <sz val="9"/>
        <color theme="1"/>
        <rFont val="Calibri"/>
        <family val="2"/>
        <scheme val="minor"/>
      </rPr>
      <t xml:space="preserve"> Description:</t>
    </r>
    <r>
      <rPr>
        <sz val="9"/>
        <color theme="1"/>
        <rFont val="Calibri"/>
        <family val="2"/>
        <scheme val="minor"/>
      </rPr>
      <t xml:space="preserve"> Withdrawing proposal as funding was found internally.                                                                </t>
    </r>
    <r>
      <rPr>
        <b/>
        <sz val="9"/>
        <color theme="1"/>
        <rFont val="Calibri"/>
        <family val="2"/>
        <scheme val="minor"/>
      </rPr>
      <t>Partners:</t>
    </r>
    <r>
      <rPr>
        <sz val="9"/>
        <color theme="1"/>
        <rFont val="Calibri"/>
        <family val="2"/>
        <scheme val="minor"/>
      </rPr>
      <t xml:space="preserve">                                                                                                                          Notes</t>
    </r>
  </si>
  <si>
    <t>Role of Chronic Carriers &amp; population density in BHS</t>
  </si>
  <si>
    <t>Camp Bighorn, Webinar Series, Youth Programs in WY, &amp; C/A events.</t>
  </si>
  <si>
    <t>Owl Creek BJS Disease Monitoring and GPS Collaring</t>
  </si>
  <si>
    <t>Winter 2022 Emergency Funding</t>
  </si>
  <si>
    <r>
      <rPr>
        <b/>
        <sz val="9"/>
        <color theme="1"/>
        <rFont val="Calibri"/>
        <family val="2"/>
        <scheme val="minor"/>
      </rPr>
      <t>Keaton Weber, WGFD, Laramie Peak</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Evidence of Mannheimia haemolytica was found in the Laramie Peak in Winter of 2019, subsequent carcass searches and disease sampling done in March 2020 indicated widespread M. haemolytca &amp; other pathogens within this herd. Emergency funds were requested in December 2021 for disease surveillance capture and sampling. WY-WSF approved emergency funding of $6,830 as only 10 of the original 20 collars were deployed. Managers are asking for $8,000 in additional funds to deploy the remaining 10 collars and get further disease samples.                                                                                                                               </t>
    </r>
    <r>
      <rPr>
        <b/>
        <sz val="9"/>
        <color theme="1"/>
        <rFont val="Calibri"/>
        <family val="2"/>
        <scheme val="minor"/>
      </rPr>
      <t>Partners:</t>
    </r>
    <r>
      <rPr>
        <sz val="9"/>
        <color theme="1"/>
        <rFont val="Calibri"/>
        <family val="2"/>
        <scheme val="minor"/>
      </rPr>
      <t xml:space="preserve"> WGBGC, WGFD                                                                                                                                          </t>
    </r>
    <r>
      <rPr>
        <b/>
        <sz val="9"/>
        <color theme="1"/>
        <rFont val="Calibri"/>
        <family val="2"/>
        <scheme val="minor"/>
      </rPr>
      <t>Notes</t>
    </r>
  </si>
  <si>
    <r>
      <rPr>
        <b/>
        <sz val="9"/>
        <color theme="1"/>
        <rFont val="Calibri"/>
        <family val="2"/>
        <scheme val="minor"/>
      </rPr>
      <t xml:space="preserve">Kevin Monteith, UW Coop, Dubois         </t>
    </r>
    <r>
      <rPr>
        <sz val="9"/>
        <color theme="1"/>
        <rFont val="Calibri"/>
        <family val="2"/>
        <scheme val="minor"/>
      </rPr>
      <t xml:space="preserve">                                                                                        </t>
    </r>
    <r>
      <rPr>
        <b/>
        <sz val="9"/>
        <color theme="1"/>
        <rFont val="Calibri"/>
        <family val="2"/>
        <scheme val="minor"/>
      </rPr>
      <t xml:space="preserve"> Description:</t>
    </r>
    <r>
      <rPr>
        <sz val="9"/>
        <color theme="1"/>
        <rFont val="Calibri"/>
        <family val="2"/>
        <scheme val="minor"/>
      </rPr>
      <t xml:space="preserve"> Ongoing research since 2015 has led to management prescriptions of "test &amp; remove" chronic pathogen carriers in the Whiskey Mountain herd and ewe harvest in the Jackson herd. Given extensive pre-management action data and continued data monitoring throughout and post-management action, this research can provide robust assessment of both strategies and their effectiveness.                                     .                                                          </t>
    </r>
    <r>
      <rPr>
        <b/>
        <sz val="9"/>
        <color theme="1"/>
        <rFont val="Calibri"/>
        <family val="2"/>
        <scheme val="minor"/>
      </rPr>
      <t>Partners:</t>
    </r>
    <r>
      <rPr>
        <sz val="9"/>
        <color theme="1"/>
        <rFont val="Calibri"/>
        <family val="2"/>
        <scheme val="minor"/>
      </rPr>
      <t xml:space="preserve"> 11 listed                                                                                                                                                      Notes: Will be drop netting and capturing more ewes to get a bigger sample of population, WY-WSF funded research being applied to management. Jackson ewe harvest, will those ewes be tested? Jackson has cyclic density-dependent (pop. size of 500) pneumonia die-offs.</t>
    </r>
  </si>
  <si>
    <r>
      <rPr>
        <b/>
        <sz val="9"/>
        <color theme="1"/>
        <rFont val="Calibri"/>
        <family val="2"/>
        <scheme val="minor"/>
      </rPr>
      <t xml:space="preserve">Sara Bridge, NBSC, Dubois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Specific support for activities associated with Camp Bighorn ($1,500), Youth programs ($1,500), Webinar series ($250).                                                                                                            </t>
    </r>
    <r>
      <rPr>
        <b/>
        <sz val="9"/>
        <color theme="1"/>
        <rFont val="Calibri"/>
        <family val="2"/>
        <scheme val="minor"/>
      </rPr>
      <t>Partners:</t>
    </r>
    <r>
      <rPr>
        <sz val="9"/>
        <color theme="1"/>
        <rFont val="Calibri"/>
        <family val="2"/>
        <scheme val="minor"/>
      </rPr>
      <t xml:space="preserve"> Never Sweat Recreation board, Easter Chapter WSF, Tourism &amp; Asset Development Grant                                                                                                                           </t>
    </r>
    <r>
      <rPr>
        <b/>
        <sz val="9"/>
        <color theme="1"/>
        <rFont val="Calibri"/>
        <family val="2"/>
        <scheme val="minor"/>
      </rPr>
      <t>Notes</t>
    </r>
    <r>
      <rPr>
        <sz val="9"/>
        <color theme="1"/>
        <rFont val="Calibri"/>
        <family val="2"/>
        <scheme val="minor"/>
      </rPr>
      <t xml:space="preserve"> December banquet? Travel, lodging, fuel, meals to attend our banquet.</t>
    </r>
  </si>
  <si>
    <r>
      <rPr>
        <b/>
        <sz val="9"/>
        <color theme="1"/>
        <rFont val="Calibri"/>
        <family val="2"/>
        <scheme val="minor"/>
      </rPr>
      <t xml:space="preserve">Corey Class, WGFD, Cody/Owl Creeks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Domestic sheep grazing in the Owl Creek/Rock Creek area creates a high risk for disease transmission that could potentially impact the entire Absaorka BHS herd. Proposed capture, GPS collaring, and disease sampling of 15 sheep (10 ewes, 5 rams). Collars will be equipped with geofencing technology to alert managers when sheep have entered into active domestic sheep allotments.                                                                                                </t>
    </r>
    <r>
      <rPr>
        <b/>
        <sz val="9"/>
        <color theme="1"/>
        <rFont val="Calibri"/>
        <family val="2"/>
        <scheme val="minor"/>
      </rPr>
      <t>Partners:</t>
    </r>
    <r>
      <rPr>
        <sz val="9"/>
        <color theme="1"/>
        <rFont val="Calibri"/>
        <family val="2"/>
        <scheme val="minor"/>
      </rPr>
      <t xml:space="preserve">WGBGLC, WGFD                                                                                                                                           </t>
    </r>
    <r>
      <rPr>
        <b/>
        <sz val="9"/>
        <color theme="1"/>
        <rFont val="Calibri"/>
        <family val="2"/>
        <scheme val="minor"/>
      </rPr>
      <t xml:space="preserve">Notes: </t>
    </r>
    <r>
      <rPr>
        <sz val="9"/>
        <color theme="1"/>
        <rFont val="Calibri"/>
        <family val="2"/>
        <scheme val="minor"/>
      </rPr>
      <t>All collars will have geofencing ewes/rams (fairly pricey)</t>
    </r>
  </si>
  <si>
    <r>
      <rPr>
        <b/>
        <sz val="9"/>
        <color theme="1"/>
        <rFont val="Calibri"/>
        <family val="2"/>
        <scheme val="minor"/>
      </rPr>
      <t xml:space="preserve">Amy Anderson, WGFD, Dubois              </t>
    </r>
    <r>
      <rPr>
        <sz val="9"/>
        <color theme="1"/>
        <rFont val="Calibri"/>
        <family val="2"/>
        <scheme val="minor"/>
      </rPr>
      <t xml:space="preserve">                                                                                        </t>
    </r>
    <r>
      <rPr>
        <b/>
        <sz val="9"/>
        <color theme="1"/>
        <rFont val="Calibri"/>
        <family val="2"/>
        <scheme val="minor"/>
      </rPr>
      <t xml:space="preserve"> Description:</t>
    </r>
    <r>
      <rPr>
        <sz val="9"/>
        <color theme="1"/>
        <rFont val="Calibri"/>
        <family val="2"/>
        <scheme val="minor"/>
      </rPr>
      <t xml:space="preserve"> Creek incision and heavy riparian vegetation on Little Red Creek in the Red Rocks area has caused BHS to avoid the area as a water source. Additionally, dense vegetation around the bridge is precluding sheep from using this as an underpass and they are instead going over the  bridge, putting them at risk for vehicle collisions. Propose enhancing the creek, evaluate vegetation removal to increase water availability at springs &amp; seeps, remove thick vegetation around bridge to facilitate sheep movement.                                                                          </t>
    </r>
    <r>
      <rPr>
        <b/>
        <sz val="9"/>
        <color theme="1"/>
        <rFont val="Calibri"/>
        <family val="2"/>
        <scheme val="minor"/>
      </rPr>
      <t>Partners:</t>
    </r>
    <r>
      <rPr>
        <sz val="9"/>
        <color theme="1"/>
        <rFont val="Calibri"/>
        <family val="2"/>
        <scheme val="minor"/>
      </rPr>
      <t xml:space="preserve"> NFWF, WYDOT, WGFD                                                                                                                             Notes: Add a camera to the bridge once it's cleared. Most of the Dubois highway work is geared toward mule deer, but this segment is specific to bighorn sheep."Gift" funds to WYldlife fund so they can leverage for further fundraising.</t>
    </r>
  </si>
  <si>
    <t xml:space="preserve">Funds available from General, Life Member, and Conservation Funds. </t>
  </si>
  <si>
    <t>WGBGLC - Approved projects early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</si>
</sst>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8" formatCode="&quot;$&quot;#,##0.00_);[Red]\(&quot;$&quot;#,##0.00\)"/>
    <numFmt numFmtId="44" formatCode="_(&quot;$&quot;* #,##0.00_);_(&quot;$&quot;* \(#,##0.00\);_(&quot;$&quot;* &quot;-&quot;??_);_(@_)"/>
    <numFmt numFmtId="164" formatCode="&quot;$&quot;#,##0"/>
    <numFmt numFmtId="165" formatCode="&quot;$&quot;#,##0;[Red]&quot;$&quot;#,##0"/>
  </numFmts>
  <fonts count="45" x14ac:knownFonts="1">
    <font>
      <sz val="11"/>
      <color theme="1"/>
      <name val="Calibri"/>
      <family val="2"/>
      <scheme val="minor"/>
    </font>
    <font>
      <b/>
      <sz val="11"/>
      <color theme="1"/>
      <name val="Calibri"/>
      <family val="2"/>
      <scheme val="minor"/>
    </font>
    <font>
      <b/>
      <sz val="11"/>
      <color rgb="FF000000"/>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sz val="11"/>
      <name val="Calibri"/>
      <family val="2"/>
      <scheme val="minor"/>
    </font>
    <font>
      <b/>
      <sz val="11"/>
      <name val="Calibri"/>
      <family val="2"/>
      <scheme val="minor"/>
    </font>
    <font>
      <i/>
      <sz val="11"/>
      <color rgb="FF5F5F5C"/>
      <name val="Arial"/>
      <family val="2"/>
    </font>
    <font>
      <sz val="11"/>
      <name val="Arial"/>
      <family val="2"/>
    </font>
    <font>
      <b/>
      <sz val="12"/>
      <color rgb="FF000000"/>
      <name val="Calibri"/>
      <family val="2"/>
      <scheme val="minor"/>
    </font>
    <font>
      <b/>
      <sz val="14"/>
      <color rgb="FF000000"/>
      <name val="Calibri"/>
      <family val="2"/>
      <scheme val="minor"/>
    </font>
    <font>
      <b/>
      <sz val="10"/>
      <color theme="1"/>
      <name val="Calibri"/>
      <family val="2"/>
      <scheme val="minor"/>
    </font>
    <font>
      <sz val="9"/>
      <color theme="1"/>
      <name val="Calibri"/>
      <family val="2"/>
      <scheme val="minor"/>
    </font>
    <font>
      <b/>
      <sz val="12"/>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20"/>
      <color theme="1"/>
      <name val="Calibri"/>
      <family val="2"/>
      <scheme val="minor"/>
    </font>
    <font>
      <sz val="12"/>
      <color rgb="FF000000"/>
      <name val="Times New Roman"/>
      <family val="1"/>
    </font>
    <font>
      <b/>
      <sz val="18"/>
      <color theme="1"/>
      <name val="Calibri"/>
      <family val="2"/>
      <scheme val="minor"/>
    </font>
    <font>
      <sz val="11"/>
      <color theme="1"/>
      <name val="Calibri"/>
      <family val="2"/>
      <scheme val="minor"/>
    </font>
    <font>
      <sz val="12"/>
      <color theme="1"/>
      <name val="Calibri"/>
      <family val="2"/>
      <scheme val="minor"/>
    </font>
    <font>
      <b/>
      <sz val="8"/>
      <color rgb="FF000000"/>
      <name val="Calibri"/>
      <family val="2"/>
      <scheme val="minor"/>
    </font>
    <font>
      <sz val="8"/>
      <color rgb="FF000000"/>
      <name val="Calibri"/>
      <family val="2"/>
      <scheme val="minor"/>
    </font>
    <font>
      <sz val="9"/>
      <color rgb="FF000000"/>
      <name val="Calibri"/>
      <family val="2"/>
      <scheme val="minor"/>
    </font>
    <font>
      <b/>
      <sz val="16"/>
      <color rgb="FF000000"/>
      <name val="Calibri"/>
      <family val="2"/>
      <scheme val="minor"/>
    </font>
    <font>
      <b/>
      <sz val="9"/>
      <color rgb="FFFF0000"/>
      <name val="Calibri"/>
      <family val="2"/>
      <scheme val="minor"/>
    </font>
    <font>
      <b/>
      <sz val="16"/>
      <color theme="1"/>
      <name val="Calibri"/>
      <family val="2"/>
      <scheme val="minor"/>
    </font>
    <font>
      <sz val="12"/>
      <color rgb="FF000000"/>
      <name val="Calibri"/>
      <family val="2"/>
      <scheme val="minor"/>
    </font>
    <font>
      <b/>
      <sz val="11"/>
      <color rgb="FFFF0000"/>
      <name val="Calibri"/>
      <family val="2"/>
      <scheme val="minor"/>
    </font>
    <font>
      <b/>
      <sz val="14"/>
      <color rgb="FFFF0000"/>
      <name val="Calibri"/>
      <family val="2"/>
      <scheme val="minor"/>
    </font>
    <font>
      <b/>
      <i/>
      <sz val="9"/>
      <color theme="1"/>
      <name val="Calibri"/>
      <family val="2"/>
      <scheme val="minor"/>
    </font>
    <font>
      <b/>
      <sz val="11"/>
      <color theme="5"/>
      <name val="Calibri"/>
      <family val="2"/>
      <scheme val="minor"/>
    </font>
    <font>
      <b/>
      <sz val="9"/>
      <name val="Calibri"/>
      <family val="2"/>
      <scheme val="minor"/>
    </font>
    <font>
      <b/>
      <sz val="9"/>
      <color theme="5"/>
      <name val="Calibri"/>
      <family val="2"/>
      <scheme val="minor"/>
    </font>
    <font>
      <sz val="9"/>
      <name val="Calibri"/>
      <family val="2"/>
      <scheme val="minor"/>
    </font>
    <font>
      <sz val="9"/>
      <color rgb="FFFF0000"/>
      <name val="Calibri"/>
      <family val="2"/>
      <scheme val="minor"/>
    </font>
    <font>
      <i/>
      <sz val="11"/>
      <color theme="4"/>
      <name val="Calibri"/>
      <family val="2"/>
      <scheme val="minor"/>
    </font>
    <font>
      <i/>
      <sz val="11"/>
      <color theme="6" tint="-0.249977111117893"/>
      <name val="Calibri"/>
      <family val="2"/>
      <scheme val="minor"/>
    </font>
    <font>
      <sz val="11"/>
      <color theme="6" tint="-0.249977111117893"/>
      <name val="Calibri"/>
      <family val="2"/>
      <scheme val="minor"/>
    </font>
    <font>
      <i/>
      <sz val="11"/>
      <color theme="6"/>
      <name val="Calibri"/>
      <family val="2"/>
      <scheme val="minor"/>
    </font>
    <font>
      <sz val="11"/>
      <color theme="6"/>
      <name val="Calibri"/>
      <family val="2"/>
      <scheme val="minor"/>
    </font>
    <font>
      <b/>
      <sz val="12"/>
      <color theme="6" tint="-0.249977111117893"/>
      <name val="Calibri"/>
      <family val="2"/>
      <scheme val="minor"/>
    </font>
    <font>
      <strike/>
      <sz val="11"/>
      <color theme="1"/>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ck">
        <color auto="1"/>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44" fontId="21" fillId="0" borderId="0" applyFont="0" applyFill="0" applyBorder="0" applyAlignment="0" applyProtection="0"/>
  </cellStyleXfs>
  <cellXfs count="223">
    <xf numFmtId="0" fontId="0" fillId="0" borderId="0" xfId="0"/>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6" fontId="2" fillId="0" borderId="0" xfId="0" applyNumberFormat="1" applyFont="1" applyAlignment="1">
      <alignment horizontal="center" vertical="center"/>
    </xf>
    <xf numFmtId="6" fontId="2" fillId="0" borderId="5" xfId="0" applyNumberFormat="1" applyFont="1" applyBorder="1" applyAlignment="1">
      <alignment horizontal="center" vertical="center"/>
    </xf>
    <xf numFmtId="6" fontId="2" fillId="0" borderId="6"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3" fontId="0" fillId="0" borderId="0" xfId="0" applyNumberFormat="1"/>
    <xf numFmtId="0" fontId="0" fillId="0" borderId="0" xfId="0" applyAlignment="1">
      <alignment wrapText="1"/>
    </xf>
    <xf numFmtId="0" fontId="1" fillId="0" borderId="0" xfId="0" applyFont="1"/>
    <xf numFmtId="0" fontId="4" fillId="0" borderId="1" xfId="0" applyFont="1" applyBorder="1"/>
    <xf numFmtId="0" fontId="0" fillId="0" borderId="1" xfId="0" applyBorder="1"/>
    <xf numFmtId="0" fontId="5" fillId="0" borderId="1" xfId="0" applyFont="1" applyBorder="1" applyAlignment="1">
      <alignment horizontal="left" vertical="center" wrapText="1"/>
    </xf>
    <xf numFmtId="0" fontId="5" fillId="0" borderId="1" xfId="0" applyFont="1" applyBorder="1" applyAlignment="1">
      <alignment vertical="center"/>
    </xf>
    <xf numFmtId="0" fontId="0"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0" fontId="1" fillId="0" borderId="1" xfId="0" applyFont="1" applyBorder="1"/>
    <xf numFmtId="164" fontId="1"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3" fontId="1" fillId="0" borderId="1" xfId="0" applyNumberFormat="1" applyFont="1" applyBorder="1"/>
    <xf numFmtId="0" fontId="6" fillId="0" borderId="0" xfId="0" applyFont="1" applyAlignment="1">
      <alignment horizontal="left" vertical="center" wrapText="1"/>
    </xf>
    <xf numFmtId="0" fontId="9" fillId="0" borderId="0" xfId="0" applyFont="1"/>
    <xf numFmtId="3" fontId="8" fillId="0" borderId="0" xfId="0" applyNumberFormat="1" applyFont="1"/>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3" fillId="3" borderId="1" xfId="0" applyFont="1" applyFill="1" applyBorder="1" applyAlignment="1">
      <alignment horizontal="left" vertical="center" wrapText="1"/>
    </xf>
    <xf numFmtId="164" fontId="0"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0" fillId="3" borderId="1" xfId="0"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ill="1" applyBorder="1"/>
    <xf numFmtId="3" fontId="0" fillId="0" borderId="1" xfId="0" applyNumberFormat="1" applyFill="1" applyBorder="1"/>
    <xf numFmtId="0" fontId="0" fillId="0" borderId="1" xfId="0" applyFill="1" applyBorder="1" applyAlignment="1">
      <alignment horizontal="left" vertical="center" wrapText="1"/>
    </xf>
    <xf numFmtId="0" fontId="9" fillId="0" borderId="1" xfId="0" applyFont="1" applyFill="1" applyBorder="1"/>
    <xf numFmtId="3" fontId="8" fillId="0" borderId="1" xfId="0" applyNumberFormat="1" applyFont="1" applyFill="1" applyBorder="1"/>
    <xf numFmtId="0" fontId="13" fillId="0" borderId="1" xfId="0" applyFont="1" applyBorder="1" applyAlignment="1">
      <alignment horizontal="left" vertical="center" wrapText="1"/>
    </xf>
    <xf numFmtId="8" fontId="13" fillId="0" borderId="1" xfId="0" applyNumberFormat="1" applyFont="1" applyBorder="1" applyAlignment="1">
      <alignment horizontal="left" vertical="center" wrapText="1"/>
    </xf>
    <xf numFmtId="0" fontId="13"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3" fontId="4" fillId="0" borderId="1" xfId="0" applyNumberFormat="1" applyFont="1" applyBorder="1"/>
    <xf numFmtId="164" fontId="5"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7" fillId="0" borderId="1" xfId="0" applyFont="1" applyFill="1" applyBorder="1" applyAlignment="1">
      <alignment horizontal="left" vertical="center" wrapText="1"/>
    </xf>
    <xf numFmtId="0" fontId="0" fillId="3" borderId="1" xfId="0" applyFill="1" applyBorder="1"/>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64" fontId="2" fillId="0" borderId="0" xfId="0" applyNumberFormat="1" applyFont="1" applyBorder="1" applyAlignment="1">
      <alignment horizontal="center" vertical="center"/>
    </xf>
    <xf numFmtId="0" fontId="15" fillId="0" borderId="1" xfId="0" applyFont="1" applyBorder="1" applyAlignment="1">
      <alignment horizontal="left" vertical="center" wrapText="1"/>
    </xf>
    <xf numFmtId="0" fontId="4" fillId="0" borderId="0" xfId="0" applyFont="1" applyBorder="1"/>
    <xf numFmtId="3" fontId="4" fillId="0" borderId="0" xfId="0" applyNumberFormat="1" applyFont="1" applyBorder="1"/>
    <xf numFmtId="0" fontId="0" fillId="0" borderId="0" xfId="0" applyBorder="1"/>
    <xf numFmtId="164" fontId="2" fillId="0" borderId="8"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0" fillId="0" borderId="1" xfId="0" applyBorder="1" applyAlignment="1">
      <alignment horizontal="center" vertical="center"/>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0" fillId="0" borderId="1" xfId="0" applyNumberFormat="1" applyFill="1" applyBorder="1" applyAlignment="1">
      <alignment wrapText="1"/>
    </xf>
    <xf numFmtId="0" fontId="0" fillId="0" borderId="1" xfId="0" applyFill="1" applyBorder="1" applyAlignment="1">
      <alignment wrapText="1"/>
    </xf>
    <xf numFmtId="0" fontId="4" fillId="0" borderId="1" xfId="0" applyFont="1" applyBorder="1" applyAlignment="1">
      <alignment horizontal="center" vertical="center" wrapText="1"/>
    </xf>
    <xf numFmtId="3" fontId="0" fillId="0" borderId="1" xfId="0" applyNumberFormat="1" applyFill="1" applyBorder="1" applyAlignment="1">
      <alignment horizontal="center" vertical="center"/>
    </xf>
    <xf numFmtId="164" fontId="0" fillId="0" borderId="7" xfId="0" applyNumberFormat="1" applyFill="1" applyBorder="1" applyAlignment="1">
      <alignment horizontal="center" vertical="center"/>
    </xf>
    <xf numFmtId="164" fontId="0" fillId="0" borderId="0" xfId="0" applyNumberFormat="1" applyAlignment="1">
      <alignment horizontal="center" vertical="center"/>
    </xf>
    <xf numFmtId="164" fontId="0" fillId="0" borderId="1" xfId="0" applyNumberFormat="1" applyFill="1" applyBorder="1" applyAlignment="1">
      <alignment horizontal="center" vertical="center"/>
    </xf>
    <xf numFmtId="3" fontId="1" fillId="0" borderId="9" xfId="0" applyNumberFormat="1" applyFont="1" applyBorder="1" applyAlignment="1">
      <alignment wrapText="1"/>
    </xf>
    <xf numFmtId="5" fontId="1" fillId="0" borderId="9" xfId="0" applyNumberFormat="1" applyFont="1" applyBorder="1"/>
    <xf numFmtId="3" fontId="1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xf>
    <xf numFmtId="164" fontId="3" fillId="0" borderId="0" xfId="0" applyNumberFormat="1" applyFont="1" applyAlignment="1">
      <alignment horizontal="center" vertical="center" wrapText="1"/>
    </xf>
    <xf numFmtId="0" fontId="0" fillId="2"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9" fillId="0" borderId="1" xfId="0" applyFont="1" applyBorder="1" applyAlignment="1">
      <alignment horizontal="left" vertical="center" wrapText="1"/>
    </xf>
    <xf numFmtId="6" fontId="0" fillId="0" borderId="1" xfId="0" applyNumberFormat="1" applyBorder="1"/>
    <xf numFmtId="3" fontId="0" fillId="0" borderId="1" xfId="0" applyNumberFormat="1" applyBorder="1"/>
    <xf numFmtId="0" fontId="0" fillId="0" borderId="1" xfId="0" applyBorder="1" applyAlignment="1">
      <alignment wrapText="1"/>
    </xf>
    <xf numFmtId="6" fontId="1" fillId="0" borderId="1" xfId="0" applyNumberFormat="1" applyFont="1" applyBorder="1"/>
    <xf numFmtId="164" fontId="1" fillId="0" borderId="1" xfId="0" applyNumberFormat="1" applyFont="1" applyBorder="1"/>
    <xf numFmtId="3"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3" fontId="3" fillId="2" borderId="1" xfId="0" applyNumberFormat="1" applyFont="1" applyFill="1" applyBorder="1" applyAlignment="1">
      <alignment horizontal="center" vertical="center" wrapText="1"/>
    </xf>
    <xf numFmtId="6" fontId="3" fillId="2" borderId="1" xfId="0" applyNumberFormat="1" applyFont="1" applyFill="1" applyBorder="1" applyAlignment="1">
      <alignment horizontal="left" vertical="center"/>
    </xf>
    <xf numFmtId="0" fontId="2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6"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Border="1"/>
    <xf numFmtId="0" fontId="6" fillId="0" borderId="1" xfId="0" applyFont="1" applyBorder="1" applyAlignment="1">
      <alignment horizontal="left" vertical="center" wrapText="1"/>
    </xf>
    <xf numFmtId="0" fontId="9" fillId="0" borderId="1" xfId="0" applyFont="1" applyBorder="1"/>
    <xf numFmtId="3" fontId="8" fillId="0" borderId="1" xfId="0" applyNumberFormat="1" applyFont="1" applyBorder="1"/>
    <xf numFmtId="3" fontId="5" fillId="0" borderId="1" xfId="0" applyNumberFormat="1" applyFont="1" applyBorder="1" applyAlignment="1">
      <alignment horizontal="center" vertical="center"/>
    </xf>
    <xf numFmtId="164" fontId="0" fillId="0" borderId="10" xfId="1"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xf>
    <xf numFmtId="0" fontId="0" fillId="3" borderId="1" xfId="0" applyFont="1" applyFill="1" applyBorder="1" applyAlignment="1">
      <alignment horizontal="left" vertical="center" wrapText="1"/>
    </xf>
    <xf numFmtId="164" fontId="23"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26" fillId="3" borderId="1"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64" fontId="3" fillId="4" borderId="0" xfId="0" applyNumberFormat="1" applyFont="1" applyFill="1" applyBorder="1" applyAlignment="1">
      <alignment horizontal="center" vertical="center"/>
    </xf>
    <xf numFmtId="0" fontId="0" fillId="5" borderId="11" xfId="0" applyFill="1" applyBorder="1"/>
    <xf numFmtId="0" fontId="0" fillId="5" borderId="11" xfId="0" applyFill="1" applyBorder="1" applyAlignment="1">
      <alignment horizontal="left" vertical="center" wrapText="1"/>
    </xf>
    <xf numFmtId="0" fontId="0" fillId="0" borderId="11" xfId="0" applyBorder="1" applyAlignment="1">
      <alignment horizontal="left" vertical="center" wrapText="1"/>
    </xf>
    <xf numFmtId="164" fontId="0" fillId="0" borderId="11" xfId="0" applyNumberFormat="1" applyBorder="1" applyAlignment="1">
      <alignment horizontal="center" vertical="center"/>
    </xf>
    <xf numFmtId="164" fontId="0" fillId="0" borderId="11" xfId="0" applyNumberFormat="1" applyBorder="1" applyAlignment="1">
      <alignment vertical="center"/>
    </xf>
    <xf numFmtId="0" fontId="0" fillId="0" borderId="11" xfId="0" applyBorder="1" applyAlignment="1">
      <alignment horizontal="center" vertical="center"/>
    </xf>
    <xf numFmtId="0" fontId="13" fillId="0" borderId="11" xfId="0" applyFont="1" applyBorder="1" applyAlignment="1">
      <alignment horizontal="left" vertical="center" wrapText="1"/>
    </xf>
    <xf numFmtId="0" fontId="13" fillId="0" borderId="11" xfId="0" applyFont="1" applyBorder="1" applyAlignment="1">
      <alignment wrapText="1"/>
    </xf>
    <xf numFmtId="0" fontId="0" fillId="0" borderId="11" xfId="0" applyBorder="1"/>
    <xf numFmtId="0" fontId="3" fillId="3" borderId="11" xfId="0" applyFont="1" applyFill="1" applyBorder="1" applyAlignment="1">
      <alignment horizontal="left" vertical="center"/>
    </xf>
    <xf numFmtId="164" fontId="3" fillId="3" borderId="11"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1" xfId="0" applyFont="1" applyFill="1" applyBorder="1" applyAlignment="1">
      <alignment wrapText="1"/>
    </xf>
    <xf numFmtId="0" fontId="0" fillId="3" borderId="11" xfId="0" applyFill="1" applyBorder="1"/>
    <xf numFmtId="0" fontId="0" fillId="3" borderId="11" xfId="0" applyFill="1" applyBorder="1" applyAlignment="1">
      <alignment horizontal="center" vertical="center"/>
    </xf>
    <xf numFmtId="0" fontId="13" fillId="3" borderId="11" xfId="0" applyFont="1" applyFill="1" applyBorder="1" applyAlignment="1">
      <alignment wrapText="1"/>
    </xf>
    <xf numFmtId="3" fontId="3" fillId="3" borderId="11" xfId="0" applyNumberFormat="1" applyFont="1" applyFill="1" applyBorder="1" applyAlignment="1">
      <alignment horizontal="center" vertical="center"/>
    </xf>
    <xf numFmtId="165" fontId="0" fillId="0" borderId="11" xfId="0" applyNumberFormat="1" applyBorder="1"/>
    <xf numFmtId="165" fontId="0" fillId="0" borderId="11" xfId="0" applyNumberFormat="1" applyBorder="1" applyAlignment="1">
      <alignment vertical="center"/>
    </xf>
    <xf numFmtId="165" fontId="0" fillId="0" borderId="11" xfId="0" applyNumberFormat="1" applyBorder="1" applyAlignment="1">
      <alignment horizontal="center" vertical="center"/>
    </xf>
    <xf numFmtId="0" fontId="0" fillId="0" borderId="11" xfId="0" applyFill="1" applyBorder="1"/>
    <xf numFmtId="164" fontId="3" fillId="0" borderId="11" xfId="0" applyNumberFormat="1" applyFont="1" applyFill="1" applyBorder="1" applyAlignment="1">
      <alignment horizontal="center" vertical="center"/>
    </xf>
    <xf numFmtId="0" fontId="0" fillId="0" borderId="11" xfId="0" applyFill="1" applyBorder="1" applyAlignment="1">
      <alignment horizontal="center" vertical="center"/>
    </xf>
    <xf numFmtId="0" fontId="13" fillId="0" borderId="11" xfId="0" applyFont="1" applyFill="1" applyBorder="1" applyAlignment="1">
      <alignment wrapText="1"/>
    </xf>
    <xf numFmtId="0" fontId="5" fillId="0" borderId="1" xfId="0" applyFont="1" applyFill="1" applyBorder="1" applyAlignment="1">
      <alignment horizontal="left" vertical="center" wrapText="1"/>
    </xf>
    <xf numFmtId="0" fontId="0" fillId="0" borderId="0" xfId="0" applyFill="1"/>
    <xf numFmtId="0" fontId="22" fillId="0" borderId="11" xfId="0" applyFont="1" applyBorder="1" applyAlignment="1">
      <alignment horizontal="left" vertical="center" wrapText="1"/>
    </xf>
    <xf numFmtId="0" fontId="22" fillId="0" borderId="0" xfId="0" applyFont="1"/>
    <xf numFmtId="0" fontId="30" fillId="0" borderId="11" xfId="0" applyFont="1" applyBorder="1" applyAlignment="1">
      <alignment horizontal="left" vertical="center" wrapText="1"/>
    </xf>
    <xf numFmtId="164" fontId="22" fillId="0" borderId="11" xfId="0" applyNumberFormat="1" applyFont="1" applyBorder="1" applyAlignment="1">
      <alignment horizontal="right" vertical="center"/>
    </xf>
    <xf numFmtId="164" fontId="22" fillId="0" borderId="11" xfId="0" applyNumberFormat="1" applyFont="1" applyBorder="1" applyAlignment="1">
      <alignment horizontal="right" vertical="center" wrapText="1"/>
    </xf>
    <xf numFmtId="164" fontId="29" fillId="0" borderId="11" xfId="0" applyNumberFormat="1" applyFont="1" applyBorder="1" applyAlignment="1">
      <alignment horizontal="right" vertical="center" wrapText="1"/>
    </xf>
    <xf numFmtId="164" fontId="22" fillId="0" borderId="11" xfId="0" applyNumberFormat="1" applyFont="1" applyBorder="1" applyAlignment="1">
      <alignment horizontal="center" vertical="center"/>
    </xf>
    <xf numFmtId="0" fontId="3" fillId="2" borderId="11" xfId="0" applyFont="1" applyFill="1" applyBorder="1"/>
    <xf numFmtId="0" fontId="0" fillId="2" borderId="11" xfId="0" applyFill="1" applyBorder="1" applyAlignment="1">
      <alignment horizontal="left" vertical="center" wrapText="1"/>
    </xf>
    <xf numFmtId="0" fontId="22" fillId="2" borderId="0" xfId="0" applyFont="1" applyFill="1" applyAlignment="1">
      <alignment horizontal="left" vertical="center" wrapText="1"/>
    </xf>
    <xf numFmtId="0" fontId="0" fillId="2" borderId="0" xfId="0" applyFill="1"/>
    <xf numFmtId="0" fontId="0" fillId="2" borderId="0" xfId="0" applyFill="1" applyAlignment="1">
      <alignment horizontal="left" vertical="center" wrapText="1"/>
    </xf>
    <xf numFmtId="164" fontId="3" fillId="2" borderId="11" xfId="0" applyNumberFormat="1" applyFont="1" applyFill="1" applyBorder="1"/>
    <xf numFmtId="0" fontId="4" fillId="0" borderId="1" xfId="0" applyFont="1" applyBorder="1" applyAlignment="1">
      <alignment horizontal="center" vertical="center" wrapText="1"/>
    </xf>
    <xf numFmtId="164" fontId="31" fillId="2" borderId="11" xfId="0" applyNumberFormat="1" applyFont="1" applyFill="1" applyBorder="1"/>
    <xf numFmtId="0" fontId="0" fillId="2" borderId="11" xfId="0" applyFill="1" applyBorder="1"/>
    <xf numFmtId="0" fontId="1" fillId="2" borderId="11" xfId="0" applyFont="1" applyFill="1" applyBorder="1" applyAlignment="1">
      <alignment horizontal="left" vertical="center" wrapText="1"/>
    </xf>
    <xf numFmtId="0" fontId="22" fillId="0" borderId="0" xfId="0" applyFont="1" applyFill="1" applyAlignment="1">
      <alignment horizontal="left" vertical="center" wrapText="1"/>
    </xf>
    <xf numFmtId="0" fontId="3" fillId="0" borderId="0" xfId="0" applyFont="1" applyFill="1" applyBorder="1"/>
    <xf numFmtId="0" fontId="4" fillId="0" borderId="1" xfId="0" applyFont="1" applyBorder="1" applyAlignment="1">
      <alignment horizontal="center" vertical="center" wrapText="1"/>
    </xf>
    <xf numFmtId="0" fontId="0" fillId="2" borderId="0" xfId="0" applyFill="1" applyAlignment="1">
      <alignment wrapText="1"/>
    </xf>
    <xf numFmtId="0" fontId="0" fillId="0" borderId="12" xfId="0" applyBorder="1"/>
    <xf numFmtId="164" fontId="33" fillId="0" borderId="0" xfId="0" applyNumberFormat="1" applyFont="1"/>
    <xf numFmtId="0" fontId="33" fillId="0" borderId="0" xfId="0" applyFont="1"/>
    <xf numFmtId="0" fontId="35" fillId="0" borderId="11" xfId="0" applyFont="1" applyBorder="1" applyAlignment="1">
      <alignment horizontal="left" vertical="center" wrapText="1"/>
    </xf>
    <xf numFmtId="0" fontId="22" fillId="6" borderId="11" xfId="0" applyFont="1" applyFill="1" applyBorder="1" applyAlignment="1">
      <alignment horizontal="left" vertical="center" wrapText="1"/>
    </xf>
    <xf numFmtId="164" fontId="22" fillId="6" borderId="11" xfId="0" applyNumberFormat="1" applyFont="1" applyFill="1" applyBorder="1" applyAlignment="1">
      <alignment horizontal="right" vertical="center"/>
    </xf>
    <xf numFmtId="164" fontId="0" fillId="6" borderId="11" xfId="0" applyNumberFormat="1" applyFill="1" applyBorder="1" applyAlignment="1">
      <alignment horizontal="center" vertical="center"/>
    </xf>
    <xf numFmtId="0" fontId="0" fillId="6" borderId="11" xfId="0" applyFill="1" applyBorder="1" applyAlignment="1">
      <alignment horizontal="left" vertical="center" wrapText="1"/>
    </xf>
    <xf numFmtId="0" fontId="0" fillId="6" borderId="0" xfId="0" applyFill="1"/>
    <xf numFmtId="164" fontId="0" fillId="6" borderId="11" xfId="0" applyNumberFormat="1" applyFill="1" applyBorder="1" applyAlignment="1">
      <alignment vertical="center"/>
    </xf>
    <xf numFmtId="164" fontId="22" fillId="6" borderId="11" xfId="0" applyNumberFormat="1" applyFont="1" applyFill="1" applyBorder="1" applyAlignment="1">
      <alignment horizontal="right" vertical="center" wrapText="1"/>
    </xf>
    <xf numFmtId="164" fontId="29" fillId="6" borderId="11" xfId="0" applyNumberFormat="1" applyFont="1" applyFill="1" applyBorder="1" applyAlignment="1">
      <alignment horizontal="right" vertical="center" wrapText="1"/>
    </xf>
    <xf numFmtId="0" fontId="30" fillId="6" borderId="11" xfId="0" applyFont="1" applyFill="1" applyBorder="1" applyAlignment="1">
      <alignment horizontal="left" vertical="center" wrapText="1"/>
    </xf>
    <xf numFmtId="164" fontId="22" fillId="6" borderId="11" xfId="0" applyNumberFormat="1" applyFont="1" applyFill="1" applyBorder="1" applyAlignment="1">
      <alignment horizontal="center" vertical="center"/>
    </xf>
    <xf numFmtId="0" fontId="13" fillId="6" borderId="11" xfId="0" applyFont="1" applyFill="1" applyBorder="1" applyAlignment="1">
      <alignment horizontal="left" vertical="center" wrapText="1"/>
    </xf>
    <xf numFmtId="0" fontId="0" fillId="0" borderId="11" xfId="0" applyBorder="1" applyAlignment="1">
      <alignment vertical="center"/>
    </xf>
    <xf numFmtId="164" fontId="38" fillId="0" borderId="11" xfId="0" applyNumberFormat="1" applyFont="1" applyBorder="1" applyAlignment="1">
      <alignment horizontal="center" vertical="center"/>
    </xf>
    <xf numFmtId="164" fontId="38" fillId="6" borderId="11" xfId="0" applyNumberFormat="1" applyFont="1" applyFill="1" applyBorder="1" applyAlignment="1">
      <alignment horizontal="center" vertical="center"/>
    </xf>
    <xf numFmtId="5" fontId="38" fillId="0" borderId="11" xfId="0" applyNumberFormat="1" applyFont="1" applyBorder="1" applyAlignment="1">
      <alignment horizontal="center" vertical="center"/>
    </xf>
    <xf numFmtId="0" fontId="22" fillId="7" borderId="11" xfId="0" applyFont="1" applyFill="1" applyBorder="1" applyAlignment="1">
      <alignment horizontal="left" vertical="center" wrapText="1"/>
    </xf>
    <xf numFmtId="0" fontId="4" fillId="0" borderId="1" xfId="0" applyFont="1" applyBorder="1" applyAlignment="1">
      <alignment horizontal="center" vertical="center" wrapText="1"/>
    </xf>
    <xf numFmtId="0" fontId="22" fillId="0" borderId="13" xfId="0" applyFont="1" applyFill="1" applyBorder="1" applyAlignment="1">
      <alignment horizontal="left" vertical="center" wrapText="1"/>
    </xf>
    <xf numFmtId="164" fontId="0" fillId="0" borderId="11" xfId="0" applyNumberFormat="1" applyBorder="1" applyAlignment="1">
      <alignment horizontal="right" vertical="center"/>
    </xf>
    <xf numFmtId="164" fontId="0" fillId="0" borderId="0" xfId="0" applyNumberFormat="1" applyAlignment="1">
      <alignment vertical="center"/>
    </xf>
    <xf numFmtId="164" fontId="39" fillId="0" borderId="11" xfId="0" applyNumberFormat="1" applyFont="1" applyBorder="1" applyAlignment="1">
      <alignment horizontal="center" vertical="center"/>
    </xf>
    <xf numFmtId="164" fontId="40" fillId="0" borderId="11" xfId="0" applyNumberFormat="1" applyFont="1" applyBorder="1" applyAlignment="1">
      <alignment horizontal="center" vertical="center"/>
    </xf>
    <xf numFmtId="164" fontId="41" fillId="0" borderId="11" xfId="0" applyNumberFormat="1" applyFont="1" applyBorder="1" applyAlignment="1">
      <alignment horizontal="center" vertical="center"/>
    </xf>
    <xf numFmtId="164" fontId="42" fillId="0" borderId="11" xfId="0" applyNumberFormat="1" applyFont="1" applyBorder="1" applyAlignment="1">
      <alignment horizontal="center" vertical="center"/>
    </xf>
    <xf numFmtId="0" fontId="30" fillId="0" borderId="0" xfId="0" applyFont="1"/>
    <xf numFmtId="0" fontId="43" fillId="0" borderId="1" xfId="0" applyFont="1" applyBorder="1" applyAlignment="1">
      <alignment vertical="center"/>
    </xf>
    <xf numFmtId="0" fontId="28" fillId="5" borderId="11" xfId="0" applyFont="1" applyFill="1" applyBorder="1" applyAlignment="1">
      <alignment horizontal="left" vertical="center" wrapText="1"/>
    </xf>
    <xf numFmtId="0" fontId="0" fillId="0" borderId="11" xfId="0" applyBorder="1" applyAlignment="1"/>
    <xf numFmtId="0" fontId="3" fillId="0" borderId="5" xfId="0" applyFont="1" applyBorder="1" applyAlignment="1">
      <alignment wrapText="1"/>
    </xf>
    <xf numFmtId="0" fontId="0" fillId="0" borderId="5" xfId="0" applyBorder="1" applyAlignment="1">
      <alignment wrapText="1"/>
    </xf>
    <xf numFmtId="0" fontId="0" fillId="0" borderId="5" xfId="0" applyBorder="1" applyAlignment="1"/>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0" fillId="0" borderId="2" xfId="0" applyBorder="1" applyAlignment="1">
      <alignment horizontal="center" vertical="center" wrapText="1"/>
    </xf>
    <xf numFmtId="0" fontId="3" fillId="0" borderId="7" xfId="0" applyFont="1" applyBorder="1" applyAlignment="1">
      <alignment wrapText="1"/>
    </xf>
    <xf numFmtId="0" fontId="3" fillId="0" borderId="6" xfId="0" applyFont="1" applyBorder="1" applyAlignment="1">
      <alignment wrapText="1"/>
    </xf>
    <xf numFmtId="0" fontId="3" fillId="0" borderId="2" xfId="0" applyFont="1" applyBorder="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wrapText="1"/>
    </xf>
    <xf numFmtId="0" fontId="3" fillId="5" borderId="11" xfId="0" applyFont="1" applyFill="1" applyBorder="1" applyAlignment="1">
      <alignment horizontal="left" vertical="center" wrapText="1"/>
    </xf>
    <xf numFmtId="164" fontId="44" fillId="0" borderId="11" xfId="0" applyNumberFormat="1" applyFont="1" applyBorder="1" applyAlignment="1">
      <alignment horizontal="center" vertical="center"/>
    </xf>
    <xf numFmtId="164"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7F62C-FF51-4359-93E3-D30360F1B1F1}">
  <sheetPr>
    <pageSetUpPr fitToPage="1"/>
  </sheetPr>
  <dimension ref="A1:H37"/>
  <sheetViews>
    <sheetView tabSelected="1" zoomScale="150" zoomScaleNormal="150" workbookViewId="0">
      <pane xSplit="1" ySplit="3" topLeftCell="C25" activePane="bottomRight" state="frozen"/>
      <selection pane="topRight" activeCell="B1" sqref="B1"/>
      <selection pane="bottomLeft" activeCell="A4" sqref="A4"/>
      <selection pane="bottomRight" activeCell="H40" sqref="H39:H40"/>
    </sheetView>
  </sheetViews>
  <sheetFormatPr defaultRowHeight="15" x14ac:dyDescent="0.25"/>
  <cols>
    <col min="1" max="1" width="24.7109375" customWidth="1"/>
    <col min="2" max="2" width="17.140625" customWidth="1"/>
    <col min="3" max="3" width="16.28515625" customWidth="1"/>
    <col min="4" max="4" width="16.5703125" customWidth="1"/>
    <col min="5" max="6" width="12.85546875" customWidth="1"/>
    <col min="7" max="7" width="19" customWidth="1"/>
    <col min="8" max="8" width="74.28515625" customWidth="1"/>
  </cols>
  <sheetData>
    <row r="1" spans="1:8" ht="16.5" thickBot="1" x14ac:dyDescent="0.35">
      <c r="A1" s="206" t="s">
        <v>356</v>
      </c>
      <c r="B1" s="207"/>
      <c r="C1" s="207"/>
      <c r="D1" s="208"/>
    </row>
    <row r="2" spans="1:8" ht="25.5" customHeight="1" thickBot="1" x14ac:dyDescent="0.3">
      <c r="A2" s="33" t="s">
        <v>0</v>
      </c>
      <c r="B2" s="34" t="s">
        <v>38</v>
      </c>
      <c r="C2" s="35" t="s">
        <v>259</v>
      </c>
      <c r="D2" s="35" t="s">
        <v>260</v>
      </c>
      <c r="E2" s="35" t="s">
        <v>259</v>
      </c>
      <c r="F2" s="203" t="s">
        <v>420</v>
      </c>
      <c r="G2" s="194" t="s">
        <v>141</v>
      </c>
      <c r="H2" s="194" t="s">
        <v>192</v>
      </c>
    </row>
    <row r="3" spans="1:8" ht="16.5" thickBot="1" x14ac:dyDescent="0.3">
      <c r="A3" s="16" t="s">
        <v>26</v>
      </c>
      <c r="B3" s="16"/>
      <c r="C3" s="209" t="s">
        <v>39</v>
      </c>
      <c r="D3" s="209"/>
      <c r="E3" s="210" t="s">
        <v>24</v>
      </c>
      <c r="F3" s="211"/>
      <c r="G3" s="212"/>
      <c r="H3" s="17"/>
    </row>
    <row r="4" spans="1:8" ht="34.5" customHeight="1" x14ac:dyDescent="0.25">
      <c r="A4" s="204" t="s">
        <v>404</v>
      </c>
      <c r="B4" s="205"/>
      <c r="C4" s="126"/>
      <c r="D4" s="126"/>
      <c r="E4" s="126"/>
      <c r="F4" s="126"/>
      <c r="G4" s="126"/>
      <c r="H4" s="127"/>
    </row>
    <row r="5" spans="1:8" ht="162.75" customHeight="1" x14ac:dyDescent="0.25">
      <c r="A5" s="153" t="s">
        <v>406</v>
      </c>
      <c r="B5" s="156">
        <v>118000</v>
      </c>
      <c r="C5" s="156"/>
      <c r="D5" s="129"/>
      <c r="E5" s="129">
        <v>15000</v>
      </c>
      <c r="F5" s="198">
        <v>7500</v>
      </c>
      <c r="G5" s="200" t="s">
        <v>411</v>
      </c>
      <c r="H5" s="132" t="s">
        <v>416</v>
      </c>
    </row>
    <row r="6" spans="1:8" ht="120.75" customHeight="1" x14ac:dyDescent="0.25">
      <c r="A6" s="153" t="s">
        <v>419</v>
      </c>
      <c r="B6" s="156">
        <v>1683740</v>
      </c>
      <c r="C6" s="156">
        <v>75000</v>
      </c>
      <c r="D6" s="129"/>
      <c r="E6" s="129">
        <v>20000</v>
      </c>
      <c r="F6" s="198">
        <v>20000</v>
      </c>
      <c r="G6" s="198" t="s">
        <v>297</v>
      </c>
      <c r="H6" s="132" t="s">
        <v>417</v>
      </c>
    </row>
    <row r="7" spans="1:8" ht="181.5" customHeight="1" x14ac:dyDescent="0.25">
      <c r="A7" s="153" t="s">
        <v>407</v>
      </c>
      <c r="B7" s="156">
        <v>120000</v>
      </c>
      <c r="C7" s="156">
        <v>40000</v>
      </c>
      <c r="D7" s="129"/>
      <c r="E7" s="129">
        <v>15000</v>
      </c>
      <c r="F7" s="199">
        <v>0</v>
      </c>
      <c r="G7" s="129"/>
      <c r="H7" s="132" t="s">
        <v>418</v>
      </c>
    </row>
    <row r="8" spans="1:8" ht="251.25" customHeight="1" x14ac:dyDescent="0.25">
      <c r="A8" s="153" t="s">
        <v>410</v>
      </c>
      <c r="B8" s="156">
        <v>73000</v>
      </c>
      <c r="C8" s="197">
        <v>10000</v>
      </c>
      <c r="D8" s="129"/>
      <c r="E8" s="129">
        <v>12500</v>
      </c>
      <c r="F8" s="199">
        <v>10000</v>
      </c>
      <c r="G8" s="201" t="s">
        <v>364</v>
      </c>
      <c r="H8" s="132" t="s">
        <v>413</v>
      </c>
    </row>
    <row r="9" spans="1:8" ht="182.25" customHeight="1" x14ac:dyDescent="0.25">
      <c r="A9" s="195" t="s">
        <v>408</v>
      </c>
      <c r="B9" s="156">
        <v>33000</v>
      </c>
      <c r="C9" s="156"/>
      <c r="D9" s="129"/>
      <c r="E9" s="129">
        <v>11000</v>
      </c>
      <c r="F9" s="199">
        <v>11000</v>
      </c>
      <c r="G9" s="129"/>
      <c r="H9" s="132" t="s">
        <v>414</v>
      </c>
    </row>
    <row r="10" spans="1:8" ht="198.75" customHeight="1" x14ac:dyDescent="0.25">
      <c r="A10" s="153" t="s">
        <v>409</v>
      </c>
      <c r="B10" s="196">
        <v>67569</v>
      </c>
      <c r="C10" s="130"/>
      <c r="D10" s="129"/>
      <c r="E10" s="129">
        <v>250</v>
      </c>
      <c r="F10" s="198">
        <v>1000</v>
      </c>
      <c r="G10" s="129"/>
      <c r="H10" s="132" t="s">
        <v>412</v>
      </c>
    </row>
    <row r="11" spans="1:8" ht="59.25" customHeight="1" x14ac:dyDescent="0.3">
      <c r="A11" s="160" t="s">
        <v>324</v>
      </c>
      <c r="B11" s="165">
        <f>SUM(B5:B10)</f>
        <v>2095309</v>
      </c>
      <c r="C11" s="165">
        <f>SUM(C5:C10)</f>
        <v>125000</v>
      </c>
      <c r="D11" s="165">
        <f>SUM(D5:D10)</f>
        <v>0</v>
      </c>
      <c r="E11" s="165">
        <f>SUM(E5:E10)</f>
        <v>73750</v>
      </c>
      <c r="F11" s="165">
        <f>SUM(F5:F10)</f>
        <v>49500</v>
      </c>
      <c r="G11" s="165"/>
      <c r="H11" s="169"/>
    </row>
    <row r="12" spans="1:8" ht="48.75" customHeight="1" x14ac:dyDescent="0.3">
      <c r="A12" s="160" t="s">
        <v>102</v>
      </c>
      <c r="B12" s="168"/>
      <c r="C12" s="165"/>
      <c r="D12" s="165">
        <v>180264</v>
      </c>
      <c r="E12" s="165"/>
      <c r="F12" s="165">
        <v>273431</v>
      </c>
      <c r="G12" s="165"/>
      <c r="H12" s="173" t="s">
        <v>367</v>
      </c>
    </row>
    <row r="13" spans="1:8" ht="50.25" customHeight="1" x14ac:dyDescent="0.3">
      <c r="A13" s="160" t="s">
        <v>252</v>
      </c>
      <c r="B13" s="168"/>
      <c r="C13" s="167">
        <f>C12-C11</f>
        <v>-125000</v>
      </c>
      <c r="D13" s="167">
        <f>SUM(C12-D11)</f>
        <v>0</v>
      </c>
      <c r="E13" s="165"/>
      <c r="F13" s="165">
        <f>F12-F11</f>
        <v>223931</v>
      </c>
      <c r="G13" s="165"/>
      <c r="H13" s="202" t="s">
        <v>415</v>
      </c>
    </row>
    <row r="14" spans="1:8" ht="42.6" customHeight="1" x14ac:dyDescent="0.25">
      <c r="A14" s="162"/>
      <c r="B14" s="163"/>
      <c r="C14" s="163"/>
      <c r="D14" s="163"/>
      <c r="E14" s="163"/>
      <c r="F14" s="163"/>
      <c r="G14" s="163"/>
      <c r="H14" s="164"/>
    </row>
    <row r="15" spans="1:8" ht="59.45" customHeight="1" x14ac:dyDescent="0.3">
      <c r="A15" s="170"/>
      <c r="B15" s="171"/>
      <c r="C15" s="13"/>
      <c r="H15" s="11"/>
    </row>
    <row r="16" spans="1:8" ht="141" customHeight="1" x14ac:dyDescent="0.25">
      <c r="A16" s="204" t="s">
        <v>405</v>
      </c>
      <c r="B16" s="205"/>
      <c r="C16" s="126"/>
      <c r="D16" s="126"/>
      <c r="E16" s="126"/>
      <c r="F16" s="126"/>
      <c r="G16" s="126"/>
      <c r="H16" s="127"/>
    </row>
    <row r="17" spans="1:8" ht="125.25" customHeight="1" x14ac:dyDescent="0.25">
      <c r="A17" s="153" t="s">
        <v>421</v>
      </c>
      <c r="B17" s="156">
        <v>22250</v>
      </c>
      <c r="C17" s="156">
        <v>12000</v>
      </c>
      <c r="D17" s="129">
        <v>12000</v>
      </c>
      <c r="E17" s="129">
        <v>8000</v>
      </c>
      <c r="F17" s="190">
        <v>8000</v>
      </c>
      <c r="G17" s="129"/>
      <c r="H17" s="132" t="s">
        <v>431</v>
      </c>
    </row>
    <row r="18" spans="1:8" ht="126" customHeight="1" x14ac:dyDescent="0.25">
      <c r="A18" s="153" t="s">
        <v>422</v>
      </c>
      <c r="B18" s="156">
        <v>200000</v>
      </c>
      <c r="C18" s="156"/>
      <c r="D18" s="129"/>
      <c r="E18" s="129">
        <v>25000</v>
      </c>
      <c r="F18" s="190">
        <v>25000</v>
      </c>
      <c r="G18" s="129"/>
      <c r="H18" s="132" t="s">
        <v>424</v>
      </c>
    </row>
    <row r="19" spans="1:8" ht="126" customHeight="1" x14ac:dyDescent="0.25">
      <c r="A19" s="153" t="s">
        <v>423</v>
      </c>
      <c r="B19" s="156"/>
      <c r="C19" s="156"/>
      <c r="D19" s="129"/>
      <c r="E19" s="129">
        <v>12000</v>
      </c>
      <c r="F19" s="190">
        <v>12000</v>
      </c>
      <c r="G19" s="129"/>
      <c r="H19" s="132" t="s">
        <v>435</v>
      </c>
    </row>
    <row r="20" spans="1:8" ht="123" customHeight="1" x14ac:dyDescent="0.25">
      <c r="A20" s="153" t="s">
        <v>425</v>
      </c>
      <c r="B20" s="157"/>
      <c r="C20" s="158"/>
      <c r="D20" s="129"/>
      <c r="E20" s="221"/>
      <c r="F20" s="190"/>
      <c r="G20" s="129"/>
      <c r="H20" s="132" t="s">
        <v>426</v>
      </c>
    </row>
    <row r="21" spans="1:8" ht="153" customHeight="1" x14ac:dyDescent="0.25">
      <c r="A21" s="153" t="s">
        <v>427</v>
      </c>
      <c r="B21" s="156">
        <v>1323649</v>
      </c>
      <c r="C21" s="156">
        <v>200000</v>
      </c>
      <c r="D21" s="129">
        <v>200000</v>
      </c>
      <c r="E21" s="129">
        <v>30000</v>
      </c>
      <c r="F21" s="190">
        <v>30000</v>
      </c>
      <c r="G21" s="129"/>
      <c r="H21" s="132" t="s">
        <v>432</v>
      </c>
    </row>
    <row r="22" spans="1:8" ht="153" customHeight="1" x14ac:dyDescent="0.25">
      <c r="A22" s="153" t="s">
        <v>428</v>
      </c>
      <c r="B22" s="156">
        <v>10000</v>
      </c>
      <c r="C22" s="156">
        <v>10000</v>
      </c>
      <c r="D22" s="129">
        <v>0</v>
      </c>
      <c r="E22" s="129">
        <v>3250</v>
      </c>
      <c r="F22" s="190">
        <v>3250</v>
      </c>
      <c r="G22" s="129"/>
      <c r="H22" s="132" t="s">
        <v>433</v>
      </c>
    </row>
    <row r="23" spans="1:8" ht="123.75" customHeight="1" x14ac:dyDescent="0.25">
      <c r="A23" s="153" t="s">
        <v>429</v>
      </c>
      <c r="B23" s="159">
        <v>32000</v>
      </c>
      <c r="C23" s="159">
        <v>20000</v>
      </c>
      <c r="D23" s="129">
        <v>20000</v>
      </c>
      <c r="E23" s="129">
        <v>12000</v>
      </c>
      <c r="F23" s="190">
        <v>12000</v>
      </c>
      <c r="G23" s="129"/>
      <c r="H23" s="132" t="s">
        <v>434</v>
      </c>
    </row>
    <row r="24" spans="1:8" s="182" customFormat="1" ht="36.75" customHeight="1" x14ac:dyDescent="0.25">
      <c r="A24" s="178"/>
      <c r="B24" s="187"/>
      <c r="C24" s="187"/>
      <c r="D24" s="180"/>
      <c r="E24" s="180"/>
      <c r="F24" s="191"/>
      <c r="G24" s="180"/>
      <c r="H24" s="188"/>
    </row>
    <row r="25" spans="1:8" ht="15.75" x14ac:dyDescent="0.25">
      <c r="A25" s="193"/>
      <c r="B25" s="156"/>
      <c r="C25" s="156"/>
      <c r="D25" s="129"/>
      <c r="E25" s="129"/>
      <c r="F25" s="190"/>
      <c r="G25" s="129"/>
      <c r="H25" s="177"/>
    </row>
    <row r="26" spans="1:8" ht="15.75" x14ac:dyDescent="0.25">
      <c r="A26" s="153"/>
      <c r="B26" s="156"/>
      <c r="C26" s="156"/>
      <c r="D26" s="129"/>
      <c r="E26" s="129"/>
      <c r="F26" s="190"/>
      <c r="G26" s="129"/>
      <c r="H26" s="132"/>
    </row>
    <row r="27" spans="1:8" ht="15.75" x14ac:dyDescent="0.25">
      <c r="A27" s="153"/>
      <c r="B27" s="156"/>
      <c r="C27" s="156"/>
      <c r="D27" s="159"/>
      <c r="E27" s="129"/>
      <c r="F27" s="192"/>
      <c r="G27" s="189"/>
      <c r="H27" s="132"/>
    </row>
    <row r="28" spans="1:8" ht="15.75" x14ac:dyDescent="0.25">
      <c r="A28" s="153"/>
      <c r="B28" s="159"/>
      <c r="C28" s="159"/>
      <c r="D28" s="129"/>
      <c r="E28" s="129"/>
      <c r="F28" s="190"/>
      <c r="G28" s="129"/>
      <c r="H28" s="132"/>
    </row>
    <row r="29" spans="1:8" ht="15.75" x14ac:dyDescent="0.25">
      <c r="A29" s="178"/>
      <c r="B29" s="179"/>
      <c r="C29" s="179"/>
      <c r="D29" s="180"/>
      <c r="E29" s="180"/>
      <c r="F29" s="180"/>
      <c r="G29" s="180"/>
      <c r="H29" s="181"/>
    </row>
    <row r="30" spans="1:8" ht="15.75" x14ac:dyDescent="0.25">
      <c r="A30" s="178"/>
      <c r="B30" s="179"/>
      <c r="C30" s="179"/>
      <c r="D30" s="180"/>
      <c r="E30" s="180"/>
      <c r="F30" s="180"/>
      <c r="G30" s="180"/>
      <c r="H30" s="181"/>
    </row>
    <row r="31" spans="1:8" ht="15.75" x14ac:dyDescent="0.25">
      <c r="A31" s="178"/>
      <c r="B31" s="180"/>
      <c r="C31" s="183"/>
      <c r="D31" s="180"/>
      <c r="E31" s="180"/>
      <c r="F31" s="180"/>
      <c r="G31" s="180"/>
      <c r="H31" s="181"/>
    </row>
    <row r="32" spans="1:8" ht="15.75" x14ac:dyDescent="0.25">
      <c r="A32" s="178"/>
      <c r="B32" s="184"/>
      <c r="C32" s="185"/>
      <c r="D32" s="180"/>
      <c r="E32" s="180"/>
      <c r="F32" s="180"/>
      <c r="G32" s="180"/>
      <c r="H32" s="186"/>
    </row>
    <row r="33" spans="1:8" ht="18.75" x14ac:dyDescent="0.3">
      <c r="A33" s="160" t="s">
        <v>324</v>
      </c>
      <c r="B33" s="165">
        <f>SUM(B17:B32)</f>
        <v>1587899</v>
      </c>
      <c r="C33" s="165">
        <f>SUM(C17:C30)</f>
        <v>242000</v>
      </c>
      <c r="D33" s="165">
        <f>SUM(D17:D32)</f>
        <v>232000</v>
      </c>
      <c r="E33" s="165">
        <f>SUM(E17:E32)</f>
        <v>90250</v>
      </c>
      <c r="F33" s="165">
        <f>SUM(F17:F32)</f>
        <v>90250</v>
      </c>
      <c r="G33" s="165"/>
      <c r="H33" s="169" t="s">
        <v>436</v>
      </c>
    </row>
    <row r="34" spans="1:8" ht="18.75" x14ac:dyDescent="0.3">
      <c r="A34" s="160" t="s">
        <v>102</v>
      </c>
      <c r="B34" s="168"/>
      <c r="C34" s="165"/>
      <c r="D34" s="165"/>
      <c r="E34" s="165"/>
      <c r="F34" s="165"/>
      <c r="G34" s="165"/>
      <c r="H34" s="169" t="s">
        <v>437</v>
      </c>
    </row>
    <row r="35" spans="1:8" ht="18.75" x14ac:dyDescent="0.3">
      <c r="A35" s="160" t="s">
        <v>252</v>
      </c>
      <c r="B35" s="168"/>
      <c r="C35" s="167"/>
      <c r="D35" s="167"/>
      <c r="E35" s="165"/>
      <c r="F35" s="165"/>
      <c r="G35" s="165"/>
      <c r="H35" s="161"/>
    </row>
    <row r="36" spans="1:8" x14ac:dyDescent="0.25">
      <c r="E36" s="175">
        <v>6830</v>
      </c>
      <c r="F36" s="176" t="s">
        <v>430</v>
      </c>
    </row>
    <row r="37" spans="1:8" x14ac:dyDescent="0.25">
      <c r="E37" s="222">
        <f>SUM(E33:E36)</f>
        <v>97080</v>
      </c>
    </row>
  </sheetData>
  <mergeCells count="5">
    <mergeCell ref="A16:B16"/>
    <mergeCell ref="A1:D1"/>
    <mergeCell ref="C3:D3"/>
    <mergeCell ref="E3:G3"/>
    <mergeCell ref="A4:B4"/>
  </mergeCells>
  <pageMargins left="0.7" right="0.7" top="0.75" bottom="0.75" header="0.3" footer="0.3"/>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D2CD-FC49-442A-85D4-C74A2DE21A41}">
  <sheetPr>
    <pageSetUpPr fitToPage="1"/>
  </sheetPr>
  <dimension ref="A1:J38"/>
  <sheetViews>
    <sheetView zoomScaleNormal="100" workbookViewId="0">
      <pane xSplit="1" ySplit="3" topLeftCell="B22" activePane="bottomRight" state="frozen"/>
      <selection pane="topRight" activeCell="B1" sqref="B1"/>
      <selection pane="bottomLeft" activeCell="A4" sqref="A4"/>
      <selection pane="bottomRight" activeCell="J24" sqref="J24"/>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206" t="s">
        <v>356</v>
      </c>
      <c r="B1" s="207"/>
      <c r="C1" s="207"/>
      <c r="D1" s="208"/>
    </row>
    <row r="2" spans="1:10" ht="25.5" customHeight="1" thickBot="1" x14ac:dyDescent="0.3">
      <c r="A2" s="33" t="s">
        <v>0</v>
      </c>
      <c r="B2" s="34" t="s">
        <v>38</v>
      </c>
      <c r="C2" s="35" t="s">
        <v>259</v>
      </c>
      <c r="D2" s="35" t="s">
        <v>260</v>
      </c>
      <c r="E2" s="35" t="s">
        <v>259</v>
      </c>
      <c r="F2" s="33" t="s">
        <v>260</v>
      </c>
      <c r="G2" s="172" t="s">
        <v>141</v>
      </c>
      <c r="H2" s="33" t="s">
        <v>1</v>
      </c>
      <c r="I2" s="33" t="s">
        <v>27</v>
      </c>
      <c r="J2" s="172" t="s">
        <v>192</v>
      </c>
    </row>
    <row r="3" spans="1:10" ht="16.5" thickBot="1" x14ac:dyDescent="0.3">
      <c r="A3" s="16" t="s">
        <v>26</v>
      </c>
      <c r="B3" s="16"/>
      <c r="C3" s="209" t="s">
        <v>39</v>
      </c>
      <c r="D3" s="209"/>
      <c r="E3" s="210" t="s">
        <v>24</v>
      </c>
      <c r="F3" s="211"/>
      <c r="G3" s="212"/>
      <c r="H3" s="209" t="s">
        <v>25</v>
      </c>
      <c r="I3" s="209"/>
      <c r="J3" s="17"/>
    </row>
    <row r="4" spans="1:10" ht="34.5" customHeight="1" x14ac:dyDescent="0.25">
      <c r="A4" s="204" t="s">
        <v>362</v>
      </c>
      <c r="B4" s="205"/>
      <c r="C4" s="126"/>
      <c r="D4" s="126"/>
      <c r="E4" s="126"/>
      <c r="F4" s="126"/>
      <c r="G4" s="126"/>
      <c r="H4" s="126"/>
      <c r="I4" s="126"/>
      <c r="J4" s="127"/>
    </row>
    <row r="5" spans="1:10" ht="162.75" customHeight="1" x14ac:dyDescent="0.25">
      <c r="A5" s="153" t="s">
        <v>357</v>
      </c>
      <c r="B5" s="156">
        <v>640843</v>
      </c>
      <c r="C5" s="156">
        <v>75000</v>
      </c>
      <c r="D5" s="129">
        <v>75000</v>
      </c>
      <c r="E5" s="129">
        <v>22000</v>
      </c>
      <c r="F5" s="129">
        <v>22000</v>
      </c>
      <c r="G5" s="129" t="s">
        <v>297</v>
      </c>
      <c r="H5" s="134"/>
      <c r="I5" s="129"/>
      <c r="J5" s="132" t="s">
        <v>372</v>
      </c>
    </row>
    <row r="6" spans="1:10" ht="120.75" customHeight="1" x14ac:dyDescent="0.25">
      <c r="A6" s="153" t="s">
        <v>331</v>
      </c>
      <c r="B6" s="156">
        <v>11875</v>
      </c>
      <c r="C6" s="156"/>
      <c r="D6" s="129"/>
      <c r="E6" s="129">
        <v>8650</v>
      </c>
      <c r="F6" s="129">
        <v>0</v>
      </c>
      <c r="G6" s="129" t="s">
        <v>365</v>
      </c>
      <c r="H6" s="174"/>
      <c r="I6" s="129"/>
      <c r="J6" s="132" t="s">
        <v>373</v>
      </c>
    </row>
    <row r="7" spans="1:10" ht="120.75" customHeight="1" x14ac:dyDescent="0.25">
      <c r="A7" s="153" t="s">
        <v>358</v>
      </c>
      <c r="B7" s="156" t="s">
        <v>363</v>
      </c>
      <c r="C7" s="156"/>
      <c r="D7" s="129"/>
      <c r="E7" s="129">
        <v>8925.36</v>
      </c>
      <c r="F7" s="129">
        <v>0</v>
      </c>
      <c r="G7" s="129" t="s">
        <v>365</v>
      </c>
      <c r="H7" s="134"/>
      <c r="I7" s="129"/>
      <c r="J7" s="132" t="s">
        <v>371</v>
      </c>
    </row>
    <row r="8" spans="1:10" ht="104.25" customHeight="1" x14ac:dyDescent="0.25">
      <c r="A8" s="153" t="s">
        <v>359</v>
      </c>
      <c r="B8" s="156">
        <v>53000</v>
      </c>
      <c r="C8" s="156"/>
      <c r="D8" s="129"/>
      <c r="E8" s="129">
        <v>15000</v>
      </c>
      <c r="F8" s="129">
        <v>15000</v>
      </c>
      <c r="G8" s="129" t="s">
        <v>297</v>
      </c>
      <c r="H8" s="134"/>
      <c r="I8" s="129"/>
      <c r="J8" s="132" t="s">
        <v>370</v>
      </c>
    </row>
    <row r="9" spans="1:10" ht="92.25" customHeight="1" x14ac:dyDescent="0.25">
      <c r="A9" s="153" t="s">
        <v>360</v>
      </c>
      <c r="B9" s="156">
        <v>38291</v>
      </c>
      <c r="C9" s="156">
        <v>20000</v>
      </c>
      <c r="D9" s="129">
        <v>20000</v>
      </c>
      <c r="E9" s="129">
        <v>10000</v>
      </c>
      <c r="F9" s="129">
        <v>10000</v>
      </c>
      <c r="G9" s="129" t="s">
        <v>297</v>
      </c>
      <c r="H9" s="134"/>
      <c r="I9" s="129"/>
      <c r="J9" s="132" t="s">
        <v>369</v>
      </c>
    </row>
    <row r="10" spans="1:10" ht="96.6" customHeight="1" x14ac:dyDescent="0.25">
      <c r="A10" s="153" t="s">
        <v>361</v>
      </c>
      <c r="B10" s="129" t="s">
        <v>363</v>
      </c>
      <c r="C10" s="130"/>
      <c r="D10" s="129"/>
      <c r="E10" s="129">
        <v>6000</v>
      </c>
      <c r="F10" s="129">
        <v>6000</v>
      </c>
      <c r="G10" s="129" t="s">
        <v>364</v>
      </c>
      <c r="I10" s="129"/>
      <c r="J10" s="132" t="s">
        <v>368</v>
      </c>
    </row>
    <row r="11" spans="1:10" ht="49.15" customHeight="1" x14ac:dyDescent="0.25">
      <c r="F11" s="129"/>
      <c r="G11" s="129"/>
      <c r="H11" s="129"/>
      <c r="I11" s="129"/>
      <c r="J11" s="132"/>
    </row>
    <row r="12" spans="1:10" ht="35.450000000000003" customHeight="1" x14ac:dyDescent="0.25">
      <c r="A12" s="153"/>
      <c r="B12" s="156"/>
      <c r="C12" s="156"/>
      <c r="D12" s="129"/>
      <c r="E12" s="129"/>
      <c r="F12" s="129"/>
      <c r="G12" s="129"/>
      <c r="H12" s="129"/>
      <c r="I12" s="129"/>
      <c r="J12" s="132"/>
    </row>
    <row r="13" spans="1:10" ht="45.6" customHeight="1" x14ac:dyDescent="0.25">
      <c r="A13" s="153"/>
      <c r="B13" s="156"/>
      <c r="C13" s="156"/>
      <c r="D13" s="159"/>
      <c r="E13" s="129"/>
      <c r="F13" s="129"/>
      <c r="G13" s="129"/>
      <c r="H13" s="129"/>
      <c r="I13" s="129"/>
      <c r="J13" s="128"/>
    </row>
    <row r="14" spans="1:10" ht="59.25" customHeight="1" x14ac:dyDescent="0.3">
      <c r="A14" s="160" t="s">
        <v>324</v>
      </c>
      <c r="B14" s="165">
        <f>SUM(B5:B13)</f>
        <v>744009</v>
      </c>
      <c r="C14" s="165">
        <f>SUM(C5:C13)</f>
        <v>95000</v>
      </c>
      <c r="D14" s="165">
        <f>SUM(D5:D13)</f>
        <v>95000</v>
      </c>
      <c r="E14" s="165">
        <f>SUM(E5:E13)</f>
        <v>70575.360000000001</v>
      </c>
      <c r="F14" s="165">
        <f>SUM(F5:F13)</f>
        <v>53000</v>
      </c>
      <c r="G14" s="165"/>
      <c r="H14" s="165"/>
      <c r="I14" s="165"/>
      <c r="J14" s="169"/>
    </row>
    <row r="15" spans="1:10" ht="48.75" customHeight="1" x14ac:dyDescent="0.3">
      <c r="A15" s="160" t="s">
        <v>102</v>
      </c>
      <c r="B15" s="168"/>
      <c r="C15" s="165"/>
      <c r="D15" s="165">
        <v>180264</v>
      </c>
      <c r="E15" s="165"/>
      <c r="F15" s="165">
        <v>45090</v>
      </c>
      <c r="G15" s="165"/>
      <c r="H15" s="165"/>
      <c r="I15" s="165"/>
      <c r="J15" s="173" t="s">
        <v>367</v>
      </c>
    </row>
    <row r="16" spans="1:10" ht="50.25" customHeight="1" x14ac:dyDescent="0.3">
      <c r="A16" s="160" t="s">
        <v>252</v>
      </c>
      <c r="B16" s="168"/>
      <c r="C16" s="167">
        <f>C15-C14</f>
        <v>-95000</v>
      </c>
      <c r="D16" s="167">
        <f>SUM(C15-D14)</f>
        <v>-95000</v>
      </c>
      <c r="E16" s="165"/>
      <c r="F16" s="165">
        <f>F15-F14</f>
        <v>-7910</v>
      </c>
      <c r="G16" s="165"/>
      <c r="H16" s="165"/>
      <c r="I16" s="165"/>
      <c r="J16" s="169" t="s">
        <v>366</v>
      </c>
    </row>
    <row r="17" spans="1:10" ht="42.6" customHeight="1" x14ac:dyDescent="0.25">
      <c r="A17" s="162"/>
      <c r="B17" s="163"/>
      <c r="C17" s="163"/>
      <c r="D17" s="163"/>
      <c r="E17" s="163"/>
      <c r="F17" s="163"/>
      <c r="G17" s="163"/>
      <c r="H17" s="163"/>
      <c r="I17" s="163"/>
      <c r="J17" s="164"/>
    </row>
    <row r="18" spans="1:10" ht="59.45" customHeight="1" x14ac:dyDescent="0.3">
      <c r="A18" s="170"/>
      <c r="B18" s="171"/>
      <c r="C18" s="13"/>
      <c r="J18" s="11"/>
    </row>
    <row r="19" spans="1:10" ht="141" customHeight="1" x14ac:dyDescent="0.25">
      <c r="A19" s="204" t="s">
        <v>374</v>
      </c>
      <c r="B19" s="205"/>
      <c r="C19" s="126"/>
      <c r="D19" s="126"/>
      <c r="E19" s="126"/>
      <c r="F19" s="126"/>
      <c r="G19" s="126"/>
      <c r="H19" s="126"/>
      <c r="I19" s="126"/>
      <c r="J19" s="127"/>
    </row>
    <row r="20" spans="1:10" ht="116.25" customHeight="1" x14ac:dyDescent="0.25">
      <c r="A20" s="153" t="s">
        <v>375</v>
      </c>
      <c r="B20" s="156">
        <v>1683840</v>
      </c>
      <c r="C20" s="156">
        <v>85000</v>
      </c>
      <c r="D20" s="129">
        <v>85000</v>
      </c>
      <c r="E20" s="129">
        <v>20000</v>
      </c>
      <c r="F20" s="190">
        <v>20000</v>
      </c>
      <c r="G20" s="129" t="s">
        <v>297</v>
      </c>
      <c r="H20" s="129"/>
      <c r="I20" s="129"/>
      <c r="J20" s="132" t="s">
        <v>394</v>
      </c>
    </row>
    <row r="21" spans="1:10" ht="93" customHeight="1" x14ac:dyDescent="0.25">
      <c r="A21" s="153" t="s">
        <v>376</v>
      </c>
      <c r="B21" s="156">
        <v>47260</v>
      </c>
      <c r="C21" s="156">
        <v>23630</v>
      </c>
      <c r="D21" s="129">
        <v>23630</v>
      </c>
      <c r="E21" s="129">
        <v>23630</v>
      </c>
      <c r="F21" s="190">
        <v>23630</v>
      </c>
      <c r="G21" s="129" t="s">
        <v>297</v>
      </c>
      <c r="H21" s="129"/>
      <c r="I21" s="129"/>
      <c r="J21" s="132" t="s">
        <v>395</v>
      </c>
    </row>
    <row r="22" spans="1:10" ht="151.5" customHeight="1" x14ac:dyDescent="0.25">
      <c r="A22" s="153" t="s">
        <v>377</v>
      </c>
      <c r="B22" s="156">
        <v>30000</v>
      </c>
      <c r="C22" s="156">
        <v>5000</v>
      </c>
      <c r="D22" s="129">
        <v>5000</v>
      </c>
      <c r="E22" s="129">
        <v>10000</v>
      </c>
      <c r="F22" s="190">
        <v>2500</v>
      </c>
      <c r="G22" s="129" t="s">
        <v>297</v>
      </c>
      <c r="H22" s="129"/>
      <c r="I22" s="129"/>
      <c r="J22" s="132" t="s">
        <v>402</v>
      </c>
    </row>
    <row r="23" spans="1:10" ht="123" customHeight="1" x14ac:dyDescent="0.25">
      <c r="A23" s="153" t="s">
        <v>382</v>
      </c>
      <c r="B23" s="157">
        <v>50000</v>
      </c>
      <c r="C23" s="158"/>
      <c r="D23" s="129"/>
      <c r="E23" s="129">
        <v>25000</v>
      </c>
      <c r="F23" s="190">
        <v>25000</v>
      </c>
      <c r="G23" s="129" t="s">
        <v>297</v>
      </c>
      <c r="H23" s="129"/>
      <c r="I23" s="129"/>
      <c r="J23" s="132" t="s">
        <v>396</v>
      </c>
    </row>
    <row r="24" spans="1:10" ht="153" customHeight="1" x14ac:dyDescent="0.25">
      <c r="A24" s="153" t="s">
        <v>385</v>
      </c>
      <c r="B24" s="156">
        <v>33000</v>
      </c>
      <c r="C24" s="156"/>
      <c r="D24" s="129"/>
      <c r="E24" s="129">
        <v>11000</v>
      </c>
      <c r="F24" s="190">
        <v>0</v>
      </c>
      <c r="G24" s="129" t="s">
        <v>393</v>
      </c>
      <c r="H24" s="129"/>
      <c r="I24" s="129"/>
      <c r="J24" s="132" t="s">
        <v>399</v>
      </c>
    </row>
    <row r="25" spans="1:10" ht="123.75" customHeight="1" x14ac:dyDescent="0.25">
      <c r="A25" s="153" t="s">
        <v>389</v>
      </c>
      <c r="B25" s="159">
        <v>6250</v>
      </c>
      <c r="C25" s="159"/>
      <c r="D25" s="129"/>
      <c r="E25" s="129">
        <v>4995</v>
      </c>
      <c r="F25" s="190">
        <v>4995</v>
      </c>
      <c r="G25" s="129" t="s">
        <v>297</v>
      </c>
      <c r="H25" s="129"/>
      <c r="I25" s="129"/>
      <c r="J25" s="132" t="s">
        <v>401</v>
      </c>
    </row>
    <row r="26" spans="1:10" s="182" customFormat="1" ht="36.75" customHeight="1" x14ac:dyDescent="0.25">
      <c r="A26" s="178" t="s">
        <v>388</v>
      </c>
      <c r="B26" s="187">
        <v>36450</v>
      </c>
      <c r="C26" s="187"/>
      <c r="D26" s="180"/>
      <c r="E26" s="180">
        <v>9000</v>
      </c>
      <c r="F26" s="191">
        <v>0</v>
      </c>
      <c r="G26" s="180"/>
      <c r="H26" s="180"/>
      <c r="I26" s="180"/>
      <c r="J26" s="188" t="s">
        <v>392</v>
      </c>
    </row>
    <row r="27" spans="1:10" ht="96" x14ac:dyDescent="0.25">
      <c r="A27" s="193" t="s">
        <v>384</v>
      </c>
      <c r="B27" s="156">
        <v>1326484</v>
      </c>
      <c r="C27" s="156"/>
      <c r="D27" s="129"/>
      <c r="E27" s="129"/>
      <c r="F27" s="190"/>
      <c r="G27" s="129" t="s">
        <v>297</v>
      </c>
      <c r="H27" s="129"/>
      <c r="I27" s="129"/>
      <c r="J27" s="177" t="s">
        <v>403</v>
      </c>
    </row>
    <row r="28" spans="1:10" ht="132" x14ac:dyDescent="0.25">
      <c r="A28" s="153" t="s">
        <v>386</v>
      </c>
      <c r="B28" s="156">
        <v>45000</v>
      </c>
      <c r="C28" s="156"/>
      <c r="D28" s="129"/>
      <c r="E28" s="129">
        <v>5000</v>
      </c>
      <c r="F28" s="190">
        <v>5000</v>
      </c>
      <c r="G28" s="129" t="s">
        <v>364</v>
      </c>
      <c r="H28" s="129"/>
      <c r="I28" s="129"/>
      <c r="J28" s="132" t="s">
        <v>400</v>
      </c>
    </row>
    <row r="29" spans="1:10" ht="84" x14ac:dyDescent="0.25">
      <c r="A29" s="153" t="s">
        <v>383</v>
      </c>
      <c r="B29" s="156">
        <v>15000</v>
      </c>
      <c r="C29" s="156"/>
      <c r="D29" s="159"/>
      <c r="E29" s="129">
        <v>5000</v>
      </c>
      <c r="F29" s="192">
        <v>0</v>
      </c>
      <c r="G29" s="189" t="s">
        <v>365</v>
      </c>
      <c r="H29" s="134"/>
      <c r="I29" s="134"/>
      <c r="J29" s="132" t="s">
        <v>397</v>
      </c>
    </row>
    <row r="30" spans="1:10" ht="120" x14ac:dyDescent="0.25">
      <c r="A30" s="153" t="s">
        <v>387</v>
      </c>
      <c r="B30" s="159"/>
      <c r="C30" s="159"/>
      <c r="D30" s="129"/>
      <c r="E30" s="129">
        <v>9944</v>
      </c>
      <c r="F30" s="190">
        <v>0</v>
      </c>
      <c r="G30" s="129" t="s">
        <v>365</v>
      </c>
      <c r="H30" s="129"/>
      <c r="I30" s="129"/>
      <c r="J30" s="132" t="s">
        <v>398</v>
      </c>
    </row>
    <row r="31" spans="1:10" ht="15.75" x14ac:dyDescent="0.25">
      <c r="A31" s="178" t="s">
        <v>378</v>
      </c>
      <c r="B31" s="179">
        <v>677423</v>
      </c>
      <c r="C31" s="179">
        <v>75000</v>
      </c>
      <c r="D31" s="180">
        <v>75000</v>
      </c>
      <c r="E31" s="180">
        <v>0</v>
      </c>
      <c r="F31" s="180"/>
      <c r="G31" s="180"/>
      <c r="H31" s="180"/>
      <c r="I31" s="180"/>
      <c r="J31" s="181"/>
    </row>
    <row r="32" spans="1:10" ht="15.75" x14ac:dyDescent="0.25">
      <c r="A32" s="178" t="s">
        <v>379</v>
      </c>
      <c r="B32" s="179">
        <v>30000</v>
      </c>
      <c r="C32" s="179">
        <v>9000</v>
      </c>
      <c r="D32" s="180">
        <v>9000</v>
      </c>
      <c r="E32" s="180">
        <v>0</v>
      </c>
      <c r="F32" s="180"/>
      <c r="G32" s="180"/>
      <c r="H32" s="180"/>
      <c r="I32" s="180"/>
      <c r="J32" s="181"/>
    </row>
    <row r="33" spans="1:10" ht="31.5" x14ac:dyDescent="0.25">
      <c r="A33" s="178" t="s">
        <v>380</v>
      </c>
      <c r="B33" s="180">
        <v>1012968</v>
      </c>
      <c r="C33" s="183">
        <v>20000</v>
      </c>
      <c r="D33" s="180">
        <v>20000</v>
      </c>
      <c r="E33" s="180">
        <v>0</v>
      </c>
      <c r="F33" s="180"/>
      <c r="G33" s="180"/>
      <c r="H33" s="180"/>
      <c r="I33" s="180"/>
      <c r="J33" s="181"/>
    </row>
    <row r="34" spans="1:10" ht="47.25" x14ac:dyDescent="0.25">
      <c r="A34" s="178" t="s">
        <v>381</v>
      </c>
      <c r="B34" s="184">
        <v>54500</v>
      </c>
      <c r="C34" s="185">
        <v>2000</v>
      </c>
      <c r="D34" s="180">
        <v>2000</v>
      </c>
      <c r="E34" s="180">
        <v>0</v>
      </c>
      <c r="F34" s="180"/>
      <c r="G34" s="180"/>
      <c r="H34" s="180"/>
      <c r="I34" s="180"/>
      <c r="J34" s="186"/>
    </row>
    <row r="35" spans="1:10" ht="30" x14ac:dyDescent="0.3">
      <c r="A35" s="160" t="s">
        <v>324</v>
      </c>
      <c r="B35" s="165">
        <f>SUM(B20:B34)</f>
        <v>5048175</v>
      </c>
      <c r="C35" s="165">
        <f>SUM(C20:C32)</f>
        <v>197630</v>
      </c>
      <c r="D35" s="165">
        <f>SUM(D20:D34)</f>
        <v>219630</v>
      </c>
      <c r="E35" s="165">
        <f>SUM(E20:E34)</f>
        <v>123569</v>
      </c>
      <c r="F35" s="165">
        <f>SUM(F20:F34)</f>
        <v>81125</v>
      </c>
      <c r="G35" s="165"/>
      <c r="H35" s="165"/>
      <c r="I35" s="165"/>
      <c r="J35" s="169" t="s">
        <v>391</v>
      </c>
    </row>
    <row r="36" spans="1:10" ht="18.75" x14ac:dyDescent="0.3">
      <c r="A36" s="160" t="s">
        <v>102</v>
      </c>
      <c r="B36" s="168"/>
      <c r="C36" s="165"/>
      <c r="D36" s="165"/>
      <c r="E36" s="165"/>
      <c r="F36" s="165"/>
      <c r="G36" s="165"/>
      <c r="H36" s="165"/>
      <c r="I36" s="165"/>
      <c r="J36" s="169" t="s">
        <v>390</v>
      </c>
    </row>
    <row r="37" spans="1:10" ht="18.75" x14ac:dyDescent="0.3">
      <c r="A37" s="160" t="s">
        <v>252</v>
      </c>
      <c r="B37" s="168"/>
      <c r="C37" s="167"/>
      <c r="D37" s="167"/>
      <c r="E37" s="165"/>
      <c r="F37" s="165"/>
      <c r="G37" s="165"/>
      <c r="H37" s="165"/>
      <c r="I37" s="165"/>
      <c r="J37" s="161"/>
    </row>
    <row r="38" spans="1:10" x14ac:dyDescent="0.25">
      <c r="E38" s="175"/>
      <c r="F38" s="176"/>
    </row>
  </sheetData>
  <mergeCells count="6">
    <mergeCell ref="A19:B19"/>
    <mergeCell ref="A1:D1"/>
    <mergeCell ref="C3:D3"/>
    <mergeCell ref="E3:G3"/>
    <mergeCell ref="H3:I3"/>
    <mergeCell ref="A4:B4"/>
  </mergeCells>
  <pageMargins left="0.7" right="0.7"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workbookViewId="0">
      <selection activeCell="A2" sqref="A2:E2"/>
    </sheetView>
  </sheetViews>
  <sheetFormatPr defaultRowHeight="15" x14ac:dyDescent="0.25"/>
  <cols>
    <col min="1" max="1" width="37" customWidth="1"/>
    <col min="2" max="3" width="21.42578125" customWidth="1"/>
    <col min="4" max="4" width="19.140625" customWidth="1"/>
    <col min="5" max="5" width="77" customWidth="1"/>
  </cols>
  <sheetData>
    <row r="1" spans="1:5" ht="15.75" thickBot="1" x14ac:dyDescent="0.3">
      <c r="A1" s="15" t="s">
        <v>23</v>
      </c>
      <c r="B1" s="15"/>
    </row>
    <row r="2" spans="1:5" ht="15.75" thickBot="1" x14ac:dyDescent="0.3">
      <c r="A2" s="1" t="s">
        <v>0</v>
      </c>
      <c r="B2" s="2" t="s">
        <v>1</v>
      </c>
      <c r="C2" s="2" t="s">
        <v>12</v>
      </c>
      <c r="D2" s="3" t="s">
        <v>13</v>
      </c>
      <c r="E2" s="12"/>
    </row>
    <row r="3" spans="1:5" ht="15.75" thickBot="1" x14ac:dyDescent="0.3">
      <c r="A3" s="4" t="s">
        <v>2</v>
      </c>
      <c r="B3" s="7">
        <v>54500</v>
      </c>
      <c r="C3" s="9">
        <v>54500</v>
      </c>
      <c r="D3" s="5">
        <v>1.5</v>
      </c>
      <c r="E3" s="12"/>
    </row>
    <row r="4" spans="1:5" ht="15.75" thickBot="1" x14ac:dyDescent="0.3">
      <c r="A4" s="4" t="s">
        <v>3</v>
      </c>
      <c r="B4" s="7">
        <v>9000</v>
      </c>
      <c r="C4" s="9">
        <v>0</v>
      </c>
      <c r="D4" s="5">
        <v>2.58</v>
      </c>
      <c r="E4" s="12" t="s">
        <v>15</v>
      </c>
    </row>
    <row r="5" spans="1:5" ht="15.75" thickBot="1" x14ac:dyDescent="0.3">
      <c r="A5" s="4" t="s">
        <v>4</v>
      </c>
      <c r="B5" s="7">
        <v>37875</v>
      </c>
      <c r="C5" s="10">
        <v>37875</v>
      </c>
      <c r="D5" s="5">
        <v>3.92</v>
      </c>
      <c r="E5" s="12" t="s">
        <v>17</v>
      </c>
    </row>
    <row r="6" spans="1:5" ht="30.75" thickBot="1" x14ac:dyDescent="0.3">
      <c r="A6" s="4" t="s">
        <v>5</v>
      </c>
      <c r="B6" s="6">
        <v>59900</v>
      </c>
      <c r="C6" s="9">
        <v>59900</v>
      </c>
      <c r="D6" s="5">
        <v>3.92</v>
      </c>
      <c r="E6" s="12" t="s">
        <v>16</v>
      </c>
    </row>
    <row r="7" spans="1:5" ht="30.75" thickBot="1" x14ac:dyDescent="0.3">
      <c r="A7" s="4" t="s">
        <v>6</v>
      </c>
      <c r="B7" s="8">
        <v>60000</v>
      </c>
      <c r="C7" s="9">
        <v>39000</v>
      </c>
      <c r="D7" s="5">
        <v>4.17</v>
      </c>
      <c r="E7" s="12" t="s">
        <v>18</v>
      </c>
    </row>
    <row r="8" spans="1:5" ht="75.75" thickBot="1" x14ac:dyDescent="0.3">
      <c r="A8" s="4" t="s">
        <v>7</v>
      </c>
      <c r="B8" s="7">
        <v>57002</v>
      </c>
      <c r="C8" s="9">
        <v>37000</v>
      </c>
      <c r="D8" s="5">
        <v>5.83</v>
      </c>
      <c r="E8" s="12" t="s">
        <v>14</v>
      </c>
    </row>
    <row r="9" spans="1:5" ht="15.75" thickBot="1" x14ac:dyDescent="0.3">
      <c r="A9" s="4" t="s">
        <v>8</v>
      </c>
      <c r="B9" s="7">
        <v>10000</v>
      </c>
      <c r="C9" s="9">
        <v>5000</v>
      </c>
      <c r="D9" s="5">
        <v>6.58</v>
      </c>
      <c r="E9" s="12"/>
    </row>
    <row r="10" spans="1:5" ht="15.75" thickBot="1" x14ac:dyDescent="0.3">
      <c r="A10" s="4" t="s">
        <v>9</v>
      </c>
      <c r="B10" s="7">
        <v>7000</v>
      </c>
      <c r="C10" s="9">
        <v>3500</v>
      </c>
      <c r="D10" s="5">
        <v>8.17</v>
      </c>
      <c r="E10" s="12"/>
    </row>
    <row r="11" spans="1:5" ht="30.75" thickBot="1" x14ac:dyDescent="0.3">
      <c r="A11" s="4" t="s">
        <v>10</v>
      </c>
      <c r="B11" s="7">
        <v>4000</v>
      </c>
      <c r="C11" s="9">
        <v>0</v>
      </c>
      <c r="D11" s="5">
        <v>8.92</v>
      </c>
      <c r="E11" s="12" t="s">
        <v>19</v>
      </c>
    </row>
    <row r="12" spans="1:5" ht="15.75" thickBot="1" x14ac:dyDescent="0.3">
      <c r="A12" s="4" t="s">
        <v>11</v>
      </c>
      <c r="B12" s="7">
        <v>20000</v>
      </c>
      <c r="C12" s="9">
        <v>0</v>
      </c>
      <c r="D12" s="5">
        <v>9.42</v>
      </c>
      <c r="E12" s="12"/>
    </row>
    <row r="13" spans="1:5" x14ac:dyDescent="0.25">
      <c r="B13" s="6">
        <f>SUM(B3:B12)</f>
        <v>319277</v>
      </c>
      <c r="C13" s="6">
        <f>SUM(C3:C12)</f>
        <v>236775</v>
      </c>
      <c r="E13" s="13"/>
    </row>
    <row r="14" spans="1:5" ht="30" x14ac:dyDescent="0.25">
      <c r="C14" t="s">
        <v>20</v>
      </c>
      <c r="E14" s="11" t="s">
        <v>22</v>
      </c>
    </row>
    <row r="15" spans="1:5" ht="45" x14ac:dyDescent="0.25">
      <c r="C15" s="14" t="s">
        <v>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topLeftCell="A13" workbookViewId="0">
      <selection activeCell="A8" sqref="A8"/>
    </sheetView>
  </sheetViews>
  <sheetFormatPr defaultRowHeight="15" x14ac:dyDescent="0.25"/>
  <cols>
    <col min="1" max="1" width="41.42578125" customWidth="1"/>
    <col min="2" max="2" width="17.85546875" customWidth="1"/>
    <col min="3" max="3" width="16" customWidth="1"/>
    <col min="4" max="5" width="12.42578125" customWidth="1"/>
    <col min="6" max="6" width="11.140625" customWidth="1"/>
    <col min="7" max="7" width="13.5703125" customWidth="1"/>
    <col min="8" max="8" width="14.42578125" customWidth="1"/>
    <col min="9" max="9" width="65.140625" customWidth="1"/>
  </cols>
  <sheetData>
    <row r="1" spans="1:9" ht="19.5" thickBot="1" x14ac:dyDescent="0.35">
      <c r="A1" s="213" t="s">
        <v>49</v>
      </c>
      <c r="B1" s="214"/>
      <c r="C1" s="214"/>
      <c r="D1" s="214"/>
      <c r="E1" s="214"/>
      <c r="F1" s="214"/>
      <c r="G1" s="214"/>
      <c r="H1" s="215"/>
    </row>
    <row r="2" spans="1:9" ht="16.5" thickBot="1" x14ac:dyDescent="0.3">
      <c r="A2" s="16" t="s">
        <v>26</v>
      </c>
      <c r="B2" s="16"/>
      <c r="C2" s="209" t="s">
        <v>39</v>
      </c>
      <c r="D2" s="209"/>
      <c r="E2" s="209" t="s">
        <v>24</v>
      </c>
      <c r="F2" s="209"/>
      <c r="G2" s="209" t="s">
        <v>25</v>
      </c>
      <c r="H2" s="209"/>
      <c r="I2" s="17"/>
    </row>
    <row r="3" spans="1:9" ht="25.5" customHeight="1" thickBot="1" x14ac:dyDescent="0.3">
      <c r="A3" s="33" t="s">
        <v>0</v>
      </c>
      <c r="B3" s="34" t="s">
        <v>38</v>
      </c>
      <c r="C3" s="35" t="s">
        <v>1</v>
      </c>
      <c r="D3" s="35" t="s">
        <v>27</v>
      </c>
      <c r="E3" s="35" t="s">
        <v>1</v>
      </c>
      <c r="F3" s="33" t="s">
        <v>27</v>
      </c>
      <c r="G3" s="33" t="s">
        <v>1</v>
      </c>
      <c r="H3" s="33" t="s">
        <v>27</v>
      </c>
      <c r="I3" s="12"/>
    </row>
    <row r="4" spans="1:9" ht="25.5" customHeight="1" thickBot="1" x14ac:dyDescent="0.3">
      <c r="A4" s="36" t="s">
        <v>62</v>
      </c>
      <c r="B4" s="37"/>
      <c r="C4" s="37"/>
      <c r="D4" s="37"/>
      <c r="E4" s="37"/>
      <c r="F4" s="37"/>
      <c r="G4" s="37"/>
      <c r="H4" s="37"/>
      <c r="I4" s="38"/>
    </row>
    <row r="5" spans="1:9" ht="15.75" thickBot="1" x14ac:dyDescent="0.3">
      <c r="A5" s="18" t="s">
        <v>3</v>
      </c>
      <c r="B5" s="21">
        <v>9000</v>
      </c>
      <c r="C5" s="22">
        <v>9000</v>
      </c>
      <c r="D5" s="22">
        <v>0</v>
      </c>
      <c r="E5" s="23"/>
      <c r="F5" s="22"/>
      <c r="G5" s="22"/>
      <c r="H5" s="22"/>
      <c r="I5" s="12" t="s">
        <v>40</v>
      </c>
    </row>
    <row r="6" spans="1:9" ht="30.75" thickBot="1" x14ac:dyDescent="0.3">
      <c r="A6" s="19" t="s">
        <v>4</v>
      </c>
      <c r="B6" s="22">
        <v>37875</v>
      </c>
      <c r="C6" s="22">
        <v>37875</v>
      </c>
      <c r="D6" s="23">
        <v>37875</v>
      </c>
      <c r="E6" s="23"/>
      <c r="F6" s="22"/>
      <c r="G6" s="22"/>
      <c r="H6" s="22"/>
      <c r="I6" s="12" t="s">
        <v>33</v>
      </c>
    </row>
    <row r="7" spans="1:9" ht="15.75" thickBot="1" x14ac:dyDescent="0.3">
      <c r="A7" s="19" t="s">
        <v>11</v>
      </c>
      <c r="B7" s="22">
        <v>500000</v>
      </c>
      <c r="C7" s="22">
        <v>20000</v>
      </c>
      <c r="D7" s="22">
        <v>0</v>
      </c>
      <c r="E7" s="22"/>
      <c r="F7" s="22"/>
      <c r="G7" s="22"/>
      <c r="H7" s="22"/>
      <c r="I7" s="12" t="s">
        <v>29</v>
      </c>
    </row>
    <row r="8" spans="1:9" ht="15.75" thickBot="1" x14ac:dyDescent="0.3">
      <c r="A8" s="18" t="s">
        <v>36</v>
      </c>
      <c r="B8" s="21">
        <v>6200</v>
      </c>
      <c r="C8" s="22"/>
      <c r="D8" s="22"/>
      <c r="E8" s="22">
        <v>6200</v>
      </c>
      <c r="F8" s="22">
        <v>6200</v>
      </c>
      <c r="G8" s="22"/>
      <c r="H8" s="22"/>
      <c r="I8" s="12" t="s">
        <v>46</v>
      </c>
    </row>
    <row r="9" spans="1:9" ht="15.75" thickBot="1" x14ac:dyDescent="0.3">
      <c r="A9" s="19" t="s">
        <v>30</v>
      </c>
      <c r="B9" s="22">
        <v>24100</v>
      </c>
      <c r="C9" s="22">
        <v>24100</v>
      </c>
      <c r="D9" s="22">
        <v>24100</v>
      </c>
      <c r="E9" s="22"/>
      <c r="F9" s="22"/>
      <c r="G9" s="22"/>
      <c r="H9" s="22"/>
      <c r="I9" s="12" t="s">
        <v>31</v>
      </c>
    </row>
    <row r="10" spans="1:9" ht="15.75" thickBot="1" x14ac:dyDescent="0.3">
      <c r="A10" s="19" t="s">
        <v>8</v>
      </c>
      <c r="B10" s="22">
        <v>35000</v>
      </c>
      <c r="C10" s="22">
        <v>10000</v>
      </c>
      <c r="D10" s="22">
        <v>5000</v>
      </c>
      <c r="E10" s="22"/>
      <c r="F10" s="22"/>
      <c r="G10" s="22"/>
      <c r="H10" s="22"/>
      <c r="I10" s="12" t="s">
        <v>42</v>
      </c>
    </row>
    <row r="11" spans="1:9" ht="15.75" thickBot="1" x14ac:dyDescent="0.3">
      <c r="A11" s="18" t="s">
        <v>43</v>
      </c>
      <c r="B11" s="21">
        <v>398000</v>
      </c>
      <c r="C11" s="22"/>
      <c r="D11" s="22"/>
      <c r="E11" s="22">
        <v>10000</v>
      </c>
      <c r="F11" s="22">
        <v>10000</v>
      </c>
      <c r="G11" s="25">
        <v>5000</v>
      </c>
      <c r="H11" s="22">
        <v>5000</v>
      </c>
      <c r="I11" s="12" t="s">
        <v>45</v>
      </c>
    </row>
    <row r="12" spans="1:9" ht="30.75" thickBot="1" x14ac:dyDescent="0.3">
      <c r="A12" s="19" t="s">
        <v>28</v>
      </c>
      <c r="B12" s="22">
        <v>22900</v>
      </c>
      <c r="C12" s="22">
        <v>22900</v>
      </c>
      <c r="D12" s="22">
        <v>22900</v>
      </c>
      <c r="E12" s="22"/>
      <c r="F12" s="22"/>
      <c r="G12" s="22"/>
      <c r="H12" s="22"/>
      <c r="I12" s="12" t="s">
        <v>32</v>
      </c>
    </row>
    <row r="13" spans="1:9" ht="45.75" thickBot="1" x14ac:dyDescent="0.3">
      <c r="A13" s="19" t="s">
        <v>10</v>
      </c>
      <c r="B13" s="22">
        <v>45550</v>
      </c>
      <c r="C13" s="22">
        <v>4000</v>
      </c>
      <c r="D13" s="22">
        <v>0</v>
      </c>
      <c r="E13" s="22"/>
      <c r="F13" s="22"/>
      <c r="G13" s="22"/>
      <c r="H13" s="22"/>
      <c r="I13" s="12" t="s">
        <v>19</v>
      </c>
    </row>
    <row r="14" spans="1:9" ht="36" customHeight="1" thickBot="1" x14ac:dyDescent="0.3">
      <c r="A14" s="19" t="s">
        <v>9</v>
      </c>
      <c r="B14" s="22">
        <v>34650</v>
      </c>
      <c r="C14" s="22">
        <v>7000</v>
      </c>
      <c r="D14" s="22">
        <v>3000</v>
      </c>
      <c r="E14" s="22"/>
      <c r="F14" s="22"/>
      <c r="G14" s="25">
        <v>10000</v>
      </c>
      <c r="H14" s="25">
        <v>10000</v>
      </c>
      <c r="I14" s="12" t="s">
        <v>47</v>
      </c>
    </row>
    <row r="15" spans="1:9" ht="60.75" customHeight="1" thickBot="1" x14ac:dyDescent="0.3">
      <c r="A15" s="18" t="s">
        <v>34</v>
      </c>
      <c r="B15" s="21">
        <v>14650</v>
      </c>
      <c r="C15" s="22"/>
      <c r="D15" s="22"/>
      <c r="E15" s="22">
        <v>14650</v>
      </c>
      <c r="F15" s="22">
        <v>14650</v>
      </c>
      <c r="G15" s="22"/>
      <c r="H15" s="22"/>
      <c r="I15" s="12" t="s">
        <v>44</v>
      </c>
    </row>
    <row r="16" spans="1:9" ht="84.75" customHeight="1" thickBot="1" x14ac:dyDescent="0.3">
      <c r="A16" s="19" t="s">
        <v>6</v>
      </c>
      <c r="B16" s="22">
        <v>60000</v>
      </c>
      <c r="C16" s="22">
        <v>60000</v>
      </c>
      <c r="D16" s="22">
        <v>50000</v>
      </c>
      <c r="E16" s="22"/>
      <c r="F16" s="22"/>
      <c r="G16" s="25">
        <v>10000</v>
      </c>
      <c r="H16" s="25">
        <v>5000</v>
      </c>
      <c r="I16" s="12" t="s">
        <v>41</v>
      </c>
    </row>
    <row r="17" spans="1:9" ht="33" customHeight="1" thickBot="1" x14ac:dyDescent="0.3">
      <c r="A17" s="19" t="s">
        <v>5</v>
      </c>
      <c r="B17" s="22">
        <v>59900</v>
      </c>
      <c r="C17" s="22">
        <v>59900</v>
      </c>
      <c r="D17" s="22">
        <v>59900</v>
      </c>
      <c r="E17" s="22"/>
      <c r="F17" s="22"/>
      <c r="G17" s="22"/>
      <c r="H17" s="22"/>
      <c r="I17" s="12" t="s">
        <v>16</v>
      </c>
    </row>
    <row r="18" spans="1:9" ht="33" customHeight="1" thickBot="1" x14ac:dyDescent="0.3">
      <c r="A18" s="19" t="s">
        <v>2</v>
      </c>
      <c r="B18" s="22">
        <v>427000</v>
      </c>
      <c r="C18" s="22">
        <v>34500</v>
      </c>
      <c r="D18" s="22">
        <v>34500</v>
      </c>
      <c r="E18" s="22">
        <v>8000</v>
      </c>
      <c r="F18" s="22">
        <v>8000</v>
      </c>
      <c r="G18" s="22">
        <v>20000</v>
      </c>
      <c r="H18" s="22">
        <v>5000</v>
      </c>
      <c r="I18" s="12" t="s">
        <v>50</v>
      </c>
    </row>
    <row r="19" spans="1:9" ht="33" customHeight="1" thickBot="1" x14ac:dyDescent="0.3">
      <c r="A19" s="20" t="s">
        <v>35</v>
      </c>
      <c r="B19" s="24">
        <v>45000000</v>
      </c>
      <c r="C19" s="22"/>
      <c r="D19" s="22"/>
      <c r="E19" s="22">
        <v>50000</v>
      </c>
      <c r="F19" s="22">
        <v>20000</v>
      </c>
      <c r="G19" s="22"/>
      <c r="H19" s="22"/>
      <c r="I19" s="12"/>
    </row>
    <row r="20" spans="1:9" ht="33" customHeight="1" thickBot="1" x14ac:dyDescent="0.3">
      <c r="A20" s="18" t="s">
        <v>37</v>
      </c>
      <c r="B20" s="21">
        <v>106052</v>
      </c>
      <c r="C20" s="22">
        <v>57002</v>
      </c>
      <c r="D20" s="22">
        <v>47000</v>
      </c>
      <c r="E20" s="22">
        <v>49050</v>
      </c>
      <c r="F20" s="22">
        <v>10000</v>
      </c>
      <c r="G20" s="25">
        <v>20000</v>
      </c>
      <c r="H20" s="22">
        <v>10000</v>
      </c>
      <c r="I20" s="12"/>
    </row>
    <row r="21" spans="1:9" ht="33" customHeight="1" thickBot="1" x14ac:dyDescent="0.3">
      <c r="A21" s="39" t="s">
        <v>63</v>
      </c>
      <c r="B21" s="40"/>
      <c r="C21" s="41"/>
      <c r="D21" s="41"/>
      <c r="E21" s="41"/>
      <c r="F21" s="41"/>
      <c r="G21" s="41"/>
      <c r="H21" s="41"/>
      <c r="I21" s="42"/>
    </row>
    <row r="22" spans="1:9" ht="45.75" customHeight="1" thickBot="1" x14ac:dyDescent="0.3">
      <c r="A22" s="43" t="s">
        <v>51</v>
      </c>
      <c r="B22" s="44"/>
      <c r="C22" s="44"/>
      <c r="D22" s="44"/>
      <c r="E22" s="45">
        <v>8000</v>
      </c>
      <c r="F22" s="44">
        <v>8000</v>
      </c>
      <c r="G22" s="44"/>
      <c r="H22" s="44"/>
      <c r="I22" s="46" t="s">
        <v>58</v>
      </c>
    </row>
    <row r="23" spans="1:9" ht="33" customHeight="1" thickBot="1" x14ac:dyDescent="0.3">
      <c r="A23" s="47" t="s">
        <v>52</v>
      </c>
      <c r="B23" s="44"/>
      <c r="C23" s="44"/>
      <c r="D23" s="44"/>
      <c r="E23" s="45">
        <v>30000</v>
      </c>
      <c r="F23" s="44">
        <v>0</v>
      </c>
      <c r="G23" s="44"/>
      <c r="H23" s="44"/>
      <c r="I23" s="46"/>
    </row>
    <row r="24" spans="1:9" ht="33" customHeight="1" thickBot="1" x14ac:dyDescent="0.3">
      <c r="A24" s="47" t="s">
        <v>53</v>
      </c>
      <c r="B24" s="44"/>
      <c r="C24" s="44"/>
      <c r="D24" s="44"/>
      <c r="E24" s="48">
        <v>10950</v>
      </c>
      <c r="F24" s="45">
        <v>10950</v>
      </c>
      <c r="G24" s="44"/>
      <c r="H24" s="44"/>
      <c r="I24" s="46"/>
    </row>
    <row r="25" spans="1:9" ht="33" customHeight="1" thickBot="1" x14ac:dyDescent="0.3">
      <c r="A25" s="43" t="s">
        <v>54</v>
      </c>
      <c r="B25" s="44"/>
      <c r="C25" s="44"/>
      <c r="D25" s="44"/>
      <c r="E25" s="45">
        <v>20000</v>
      </c>
      <c r="F25" s="45">
        <v>20000</v>
      </c>
      <c r="G25" s="44"/>
      <c r="H25" s="44"/>
      <c r="I25" s="46"/>
    </row>
    <row r="26" spans="1:9" ht="33" customHeight="1" thickBot="1" x14ac:dyDescent="0.3">
      <c r="A26" s="47" t="s">
        <v>55</v>
      </c>
      <c r="B26" s="44"/>
      <c r="C26" s="44"/>
      <c r="D26" s="44"/>
      <c r="E26" s="45">
        <v>15000</v>
      </c>
      <c r="F26" s="45">
        <v>15000</v>
      </c>
      <c r="G26" s="44"/>
      <c r="H26" s="44"/>
      <c r="I26" s="46"/>
    </row>
    <row r="27" spans="1:9" ht="33" customHeight="1" thickBot="1" x14ac:dyDescent="0.3">
      <c r="A27" s="43" t="s">
        <v>56</v>
      </c>
      <c r="B27" s="44"/>
      <c r="C27" s="44"/>
      <c r="D27" s="44"/>
      <c r="E27" s="45">
        <v>11000</v>
      </c>
      <c r="F27" s="45">
        <v>11000</v>
      </c>
      <c r="G27" s="44"/>
      <c r="H27" s="44"/>
      <c r="I27" s="46" t="s">
        <v>61</v>
      </c>
    </row>
    <row r="28" spans="1:9" ht="33" customHeight="1" thickBot="1" x14ac:dyDescent="0.3">
      <c r="A28" s="43" t="s">
        <v>59</v>
      </c>
      <c r="B28" s="44"/>
      <c r="C28" s="44"/>
      <c r="D28" s="44"/>
      <c r="E28" s="45">
        <v>15000</v>
      </c>
      <c r="F28" s="45">
        <v>15000</v>
      </c>
      <c r="G28" s="44"/>
      <c r="H28" s="44"/>
      <c r="I28" s="46" t="s">
        <v>60</v>
      </c>
    </row>
    <row r="29" spans="1:9" ht="33" customHeight="1" thickBot="1" x14ac:dyDescent="0.3">
      <c r="A29" s="43" t="s">
        <v>57</v>
      </c>
      <c r="B29" s="44"/>
      <c r="C29" s="44"/>
      <c r="D29" s="44"/>
      <c r="E29" s="45">
        <v>24725</v>
      </c>
      <c r="F29" s="45">
        <v>0</v>
      </c>
      <c r="G29" s="44"/>
      <c r="H29" s="44"/>
      <c r="I29" s="46"/>
    </row>
    <row r="30" spans="1:9" ht="19.5" customHeight="1" thickBot="1" x14ac:dyDescent="0.3">
      <c r="A30" s="26" t="s">
        <v>48</v>
      </c>
      <c r="B30" s="27">
        <f t="shared" ref="B30:G30" si="0">SUM(B5:B29)</f>
        <v>46780877</v>
      </c>
      <c r="C30" s="9">
        <f t="shared" si="0"/>
        <v>346277</v>
      </c>
      <c r="D30" s="9">
        <f t="shared" si="0"/>
        <v>284275</v>
      </c>
      <c r="E30" s="9">
        <f t="shared" si="0"/>
        <v>272575</v>
      </c>
      <c r="F30" s="27">
        <f t="shared" si="0"/>
        <v>148800</v>
      </c>
      <c r="G30" s="27">
        <f t="shared" si="0"/>
        <v>65000</v>
      </c>
      <c r="H30" s="28">
        <f>SUM(H5:H29)</f>
        <v>35000</v>
      </c>
      <c r="I30" s="29"/>
    </row>
    <row r="32" spans="1:9" x14ac:dyDescent="0.25">
      <c r="A32" s="11"/>
    </row>
    <row r="33" spans="1:9" ht="18.75" x14ac:dyDescent="0.3">
      <c r="A33" s="216"/>
      <c r="B33" s="217"/>
      <c r="C33" s="217"/>
    </row>
    <row r="34" spans="1:9" x14ac:dyDescent="0.25">
      <c r="A34" s="11"/>
    </row>
    <row r="35" spans="1:9" x14ac:dyDescent="0.25">
      <c r="A35" s="30"/>
      <c r="E35" s="13"/>
      <c r="I35" s="11"/>
    </row>
    <row r="36" spans="1:9" ht="37.5" customHeight="1" x14ac:dyDescent="0.25">
      <c r="A36" s="31"/>
      <c r="E36" s="13"/>
      <c r="I36" s="11"/>
    </row>
    <row r="37" spans="1:9" x14ac:dyDescent="0.25">
      <c r="A37" s="31"/>
      <c r="E37" s="32"/>
      <c r="F37" s="13"/>
      <c r="I37" s="11"/>
    </row>
    <row r="38" spans="1:9" x14ac:dyDescent="0.25">
      <c r="A38" s="30"/>
      <c r="E38" s="13"/>
      <c r="F38" s="13"/>
      <c r="I38" s="11"/>
    </row>
    <row r="39" spans="1:9" x14ac:dyDescent="0.25">
      <c r="A39" s="31"/>
      <c r="E39" s="13"/>
      <c r="F39" s="13"/>
      <c r="I39" s="11"/>
    </row>
    <row r="40" spans="1:9" x14ac:dyDescent="0.25">
      <c r="A40" s="30"/>
      <c r="E40" s="13"/>
      <c r="F40" s="13"/>
      <c r="I40" s="11"/>
    </row>
    <row r="41" spans="1:9" x14ac:dyDescent="0.25">
      <c r="A41" s="30"/>
      <c r="E41" s="13"/>
      <c r="F41" s="13"/>
      <c r="I41" s="11"/>
    </row>
    <row r="42" spans="1:9" x14ac:dyDescent="0.25">
      <c r="A42" s="30"/>
      <c r="E42" s="13"/>
      <c r="F42" s="13"/>
      <c r="I42" s="11"/>
    </row>
    <row r="43" spans="1:9" x14ac:dyDescent="0.25">
      <c r="A43" s="11"/>
      <c r="E43" s="13"/>
      <c r="I43" s="11"/>
    </row>
    <row r="44" spans="1:9" x14ac:dyDescent="0.25">
      <c r="A44" s="11"/>
      <c r="F44" s="13"/>
      <c r="I44" s="11"/>
    </row>
    <row r="45" spans="1:9" x14ac:dyDescent="0.25">
      <c r="A45" s="11"/>
      <c r="I45" s="11"/>
    </row>
    <row r="46" spans="1:9" x14ac:dyDescent="0.25">
      <c r="A46" s="11"/>
      <c r="I46" s="11"/>
    </row>
    <row r="47" spans="1:9" x14ac:dyDescent="0.25">
      <c r="A47" s="11"/>
      <c r="I47" s="11"/>
    </row>
    <row r="48" spans="1:9" x14ac:dyDescent="0.25">
      <c r="A48" s="11"/>
    </row>
    <row r="49" spans="1:1" x14ac:dyDescent="0.25">
      <c r="A49" s="11"/>
    </row>
    <row r="50" spans="1:1" x14ac:dyDescent="0.25">
      <c r="A50" s="11"/>
    </row>
  </sheetData>
  <sortState xmlns:xlrd2="http://schemas.microsoft.com/office/spreadsheetml/2017/richdata2" ref="A3:I26">
    <sortCondition ref="A1"/>
  </sortState>
  <mergeCells count="5">
    <mergeCell ref="A1:H1"/>
    <mergeCell ref="C2:D2"/>
    <mergeCell ref="E2:F2"/>
    <mergeCell ref="G2:H2"/>
    <mergeCell ref="A33:C33"/>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8"/>
  <sheetViews>
    <sheetView workbookViewId="0">
      <pane ySplit="2" topLeftCell="A43" activePane="bottomLeft" state="frozen"/>
      <selection pane="bottomLeft" activeCell="J44" sqref="J44"/>
    </sheetView>
  </sheetViews>
  <sheetFormatPr defaultRowHeight="15" x14ac:dyDescent="0.25"/>
  <cols>
    <col min="1" max="1" width="28" customWidth="1"/>
    <col min="2" max="2" width="13.5703125" customWidth="1"/>
    <col min="3" max="3" width="12" customWidth="1"/>
    <col min="4" max="4" width="10.85546875" customWidth="1"/>
    <col min="5" max="5" width="12" customWidth="1"/>
    <col min="6" max="6" width="11.140625" customWidth="1"/>
    <col min="7" max="7" width="7.140625" customWidth="1"/>
    <col min="8" max="8" width="13.5703125" customWidth="1"/>
    <col min="9" max="9" width="11.7109375" customWidth="1"/>
    <col min="10" max="10" width="65.140625" customWidth="1"/>
  </cols>
  <sheetData>
    <row r="1" spans="1:10" ht="16.5" thickBot="1" x14ac:dyDescent="0.35">
      <c r="A1" s="206" t="s">
        <v>103</v>
      </c>
      <c r="B1" s="207"/>
      <c r="C1" s="207"/>
    </row>
    <row r="2" spans="1:10" ht="16.5" thickBot="1" x14ac:dyDescent="0.3">
      <c r="A2" s="16" t="s">
        <v>26</v>
      </c>
      <c r="B2" s="16"/>
      <c r="C2" s="209" t="s">
        <v>39</v>
      </c>
      <c r="D2" s="209"/>
      <c r="E2" s="209" t="s">
        <v>24</v>
      </c>
      <c r="F2" s="209"/>
      <c r="G2" s="74" t="s">
        <v>141</v>
      </c>
      <c r="H2" s="209" t="s">
        <v>25</v>
      </c>
      <c r="I2" s="209"/>
      <c r="J2" s="17"/>
    </row>
    <row r="3" spans="1:10" ht="25.5" customHeight="1" thickBot="1" x14ac:dyDescent="0.3">
      <c r="A3" s="33" t="s">
        <v>0</v>
      </c>
      <c r="B3" s="34" t="s">
        <v>38</v>
      </c>
      <c r="C3" s="35" t="s">
        <v>1</v>
      </c>
      <c r="D3" s="35" t="s">
        <v>27</v>
      </c>
      <c r="E3" s="35" t="s">
        <v>1</v>
      </c>
      <c r="F3" s="33" t="s">
        <v>27</v>
      </c>
      <c r="G3" s="33"/>
      <c r="H3" s="33" t="s">
        <v>1</v>
      </c>
      <c r="I3" s="33" t="s">
        <v>27</v>
      </c>
      <c r="J3" s="12"/>
    </row>
    <row r="4" spans="1:10" ht="25.5" customHeight="1" thickBot="1" x14ac:dyDescent="0.3">
      <c r="A4" s="36" t="s">
        <v>62</v>
      </c>
      <c r="B4" s="37"/>
      <c r="C4" s="37"/>
      <c r="D4" s="37"/>
      <c r="E4" s="37"/>
      <c r="F4" s="37"/>
      <c r="G4" s="37"/>
      <c r="H4" s="37"/>
      <c r="I4" s="37"/>
      <c r="J4" s="38"/>
    </row>
    <row r="5" spans="1:10" ht="68.25" customHeight="1" thickBot="1" x14ac:dyDescent="0.3">
      <c r="A5" s="18" t="s">
        <v>64</v>
      </c>
      <c r="B5" s="21">
        <v>20000</v>
      </c>
      <c r="C5" s="22">
        <v>10000</v>
      </c>
      <c r="D5" s="22">
        <v>15000</v>
      </c>
      <c r="E5" s="23"/>
      <c r="F5" s="22"/>
      <c r="G5" s="22"/>
      <c r="H5" s="22"/>
      <c r="I5" s="22"/>
      <c r="J5" s="49" t="s">
        <v>95</v>
      </c>
    </row>
    <row r="6" spans="1:10" ht="60.75" thickBot="1" x14ac:dyDescent="0.3">
      <c r="A6" s="18" t="s">
        <v>65</v>
      </c>
      <c r="B6" s="22">
        <v>27000</v>
      </c>
      <c r="C6" s="22">
        <v>12000</v>
      </c>
      <c r="D6" s="23">
        <v>12000</v>
      </c>
      <c r="E6" s="23"/>
      <c r="F6" s="22"/>
      <c r="G6" s="22"/>
      <c r="H6" s="22"/>
      <c r="I6" s="22"/>
      <c r="J6" s="49" t="s">
        <v>96</v>
      </c>
    </row>
    <row r="7" spans="1:10" ht="144.75" thickBot="1" x14ac:dyDescent="0.3">
      <c r="A7" s="18" t="s">
        <v>66</v>
      </c>
      <c r="B7" s="22">
        <v>325766</v>
      </c>
      <c r="C7" s="22">
        <v>20960</v>
      </c>
      <c r="D7" s="22">
        <v>0</v>
      </c>
      <c r="E7" s="22"/>
      <c r="F7" s="22"/>
      <c r="G7" s="22"/>
      <c r="H7" s="22"/>
      <c r="I7" s="22"/>
      <c r="J7" s="49" t="s">
        <v>116</v>
      </c>
    </row>
    <row r="8" spans="1:10" ht="120.75" thickBot="1" x14ac:dyDescent="0.3">
      <c r="A8" s="18" t="s">
        <v>67</v>
      </c>
      <c r="B8" s="21">
        <v>25000</v>
      </c>
      <c r="C8" s="22">
        <v>15000</v>
      </c>
      <c r="D8" s="22">
        <v>0</v>
      </c>
      <c r="E8" s="22">
        <v>10000</v>
      </c>
      <c r="F8" s="22">
        <v>0</v>
      </c>
      <c r="G8" s="22"/>
      <c r="H8" s="22"/>
      <c r="I8" s="22"/>
      <c r="J8" s="49" t="s">
        <v>118</v>
      </c>
    </row>
    <row r="9" spans="1:10" ht="204.75" thickBot="1" x14ac:dyDescent="0.3">
      <c r="A9" s="18" t="s">
        <v>68</v>
      </c>
      <c r="B9" s="22">
        <v>34775</v>
      </c>
      <c r="C9" s="22">
        <v>26355</v>
      </c>
      <c r="D9" s="22">
        <v>20800</v>
      </c>
      <c r="E9" s="22"/>
      <c r="F9" s="22"/>
      <c r="G9" s="22"/>
      <c r="H9" s="22"/>
      <c r="I9" s="22"/>
      <c r="J9" s="49" t="s">
        <v>117</v>
      </c>
    </row>
    <row r="10" spans="1:10" ht="108.75" customHeight="1" thickBot="1" x14ac:dyDescent="0.3">
      <c r="A10" s="18" t="s">
        <v>70</v>
      </c>
      <c r="B10" s="22">
        <v>26000</v>
      </c>
      <c r="C10" s="22">
        <v>3000</v>
      </c>
      <c r="D10" s="22">
        <v>0</v>
      </c>
      <c r="E10" s="22"/>
      <c r="F10" s="22"/>
      <c r="G10" s="22"/>
      <c r="H10" s="22"/>
      <c r="I10" s="22"/>
      <c r="J10" s="49" t="s">
        <v>97</v>
      </c>
    </row>
    <row r="11" spans="1:10" ht="144.75" thickBot="1" x14ac:dyDescent="0.3">
      <c r="A11" s="18" t="s">
        <v>69</v>
      </c>
      <c r="B11" s="21">
        <v>78750</v>
      </c>
      <c r="C11" s="22">
        <v>5000</v>
      </c>
      <c r="D11" s="22">
        <v>0</v>
      </c>
      <c r="E11" s="22">
        <v>5000</v>
      </c>
      <c r="F11" s="22">
        <v>3000</v>
      </c>
      <c r="G11" s="22"/>
      <c r="H11" s="25"/>
      <c r="I11" s="22"/>
      <c r="J11" s="49" t="s">
        <v>105</v>
      </c>
    </row>
    <row r="12" spans="1:10" ht="117.75" customHeight="1" thickBot="1" x14ac:dyDescent="0.3">
      <c r="A12" s="18" t="s">
        <v>71</v>
      </c>
      <c r="B12" s="22">
        <v>17000</v>
      </c>
      <c r="C12" s="22">
        <v>4000</v>
      </c>
      <c r="D12" s="22">
        <v>0</v>
      </c>
      <c r="E12" s="22"/>
      <c r="F12" s="22"/>
      <c r="G12" s="22"/>
      <c r="H12" s="22"/>
      <c r="I12" s="22"/>
      <c r="J12" s="49" t="s">
        <v>98</v>
      </c>
    </row>
    <row r="13" spans="1:10" ht="114" customHeight="1" thickBot="1" x14ac:dyDescent="0.3">
      <c r="A13" s="18" t="s">
        <v>72</v>
      </c>
      <c r="B13" s="22">
        <v>57580</v>
      </c>
      <c r="C13" s="22">
        <v>28790</v>
      </c>
      <c r="D13" s="22">
        <v>28790</v>
      </c>
      <c r="E13" s="22">
        <v>28790</v>
      </c>
      <c r="F13" s="22">
        <v>0</v>
      </c>
      <c r="G13" s="22"/>
      <c r="H13" s="22"/>
      <c r="I13" s="22"/>
      <c r="J13" s="49" t="s">
        <v>115</v>
      </c>
    </row>
    <row r="14" spans="1:10" ht="135.75" customHeight="1" thickBot="1" x14ac:dyDescent="0.3">
      <c r="A14" s="18" t="s">
        <v>73</v>
      </c>
      <c r="B14" s="22"/>
      <c r="C14" s="22">
        <v>18750</v>
      </c>
      <c r="D14" s="22">
        <v>18750</v>
      </c>
      <c r="E14" s="22"/>
      <c r="F14" s="22"/>
      <c r="G14" s="22"/>
      <c r="H14" s="25"/>
      <c r="I14" s="25"/>
      <c r="J14" s="49" t="s">
        <v>119</v>
      </c>
    </row>
    <row r="15" spans="1:10" ht="147" customHeight="1" thickBot="1" x14ac:dyDescent="0.3">
      <c r="A15" s="18" t="s">
        <v>74</v>
      </c>
      <c r="B15" s="21">
        <v>44000</v>
      </c>
      <c r="C15" s="22">
        <v>44000</v>
      </c>
      <c r="D15" s="22">
        <v>31200</v>
      </c>
      <c r="E15" s="22"/>
      <c r="F15" s="22"/>
      <c r="G15" s="22"/>
      <c r="H15" s="22"/>
      <c r="I15" s="22"/>
      <c r="J15" s="49" t="s">
        <v>120</v>
      </c>
    </row>
    <row r="16" spans="1:10" ht="84.75" customHeight="1" thickBot="1" x14ac:dyDescent="0.3">
      <c r="A16" s="18" t="s">
        <v>75</v>
      </c>
      <c r="B16" s="22">
        <v>55350</v>
      </c>
      <c r="C16" s="22">
        <v>55350</v>
      </c>
      <c r="D16" s="22">
        <v>47350</v>
      </c>
      <c r="E16" s="22"/>
      <c r="F16" s="22"/>
      <c r="G16" s="22"/>
      <c r="H16" s="25"/>
      <c r="I16" s="25"/>
      <c r="J16" s="49" t="s">
        <v>121</v>
      </c>
    </row>
    <row r="17" spans="1:10" ht="90.75" customHeight="1" thickBot="1" x14ac:dyDescent="0.3">
      <c r="A17" s="18" t="s">
        <v>76</v>
      </c>
      <c r="B17" s="22">
        <v>10000</v>
      </c>
      <c r="C17" s="22">
        <v>10000</v>
      </c>
      <c r="D17" s="22">
        <v>0</v>
      </c>
      <c r="E17" s="22">
        <v>10000</v>
      </c>
      <c r="F17" s="22">
        <v>10000</v>
      </c>
      <c r="G17" s="22"/>
      <c r="H17" s="22"/>
      <c r="I17" s="22"/>
      <c r="J17" s="49" t="s">
        <v>127</v>
      </c>
    </row>
    <row r="18" spans="1:10" ht="71.25" customHeight="1" thickBot="1" x14ac:dyDescent="0.3">
      <c r="A18" s="18" t="s">
        <v>77</v>
      </c>
      <c r="B18" s="22">
        <v>89085</v>
      </c>
      <c r="C18" s="22">
        <v>1000</v>
      </c>
      <c r="D18" s="22">
        <v>2000</v>
      </c>
      <c r="E18" s="22"/>
      <c r="F18" s="22"/>
      <c r="G18" s="22"/>
      <c r="H18" s="22"/>
      <c r="I18" s="22"/>
      <c r="J18" s="49" t="s">
        <v>99</v>
      </c>
    </row>
    <row r="19" spans="1:10" ht="105" customHeight="1" thickBot="1" x14ac:dyDescent="0.3">
      <c r="A19" s="20" t="s">
        <v>78</v>
      </c>
      <c r="B19" s="24">
        <v>285000</v>
      </c>
      <c r="C19" s="22">
        <v>10000</v>
      </c>
      <c r="D19" s="22">
        <v>10000</v>
      </c>
      <c r="E19" s="22">
        <v>25000</v>
      </c>
      <c r="F19" s="22">
        <v>25000</v>
      </c>
      <c r="G19" s="22"/>
      <c r="H19" s="22"/>
      <c r="I19" s="22"/>
      <c r="J19" s="49" t="s">
        <v>106</v>
      </c>
    </row>
    <row r="20" spans="1:10" ht="159.75" customHeight="1" thickBot="1" x14ac:dyDescent="0.3">
      <c r="A20" s="20" t="s">
        <v>79</v>
      </c>
      <c r="B20" s="24">
        <v>4200</v>
      </c>
      <c r="C20" s="22">
        <v>3000</v>
      </c>
      <c r="D20" s="22">
        <v>3600</v>
      </c>
      <c r="E20" s="22"/>
      <c r="F20" s="22"/>
      <c r="G20" s="22"/>
      <c r="H20" s="22"/>
      <c r="I20" s="22"/>
      <c r="J20" s="49" t="s">
        <v>100</v>
      </c>
    </row>
    <row r="21" spans="1:10" ht="50.25" customHeight="1" thickBot="1" x14ac:dyDescent="0.3">
      <c r="A21" s="20" t="s">
        <v>80</v>
      </c>
      <c r="B21" s="24">
        <v>20000</v>
      </c>
      <c r="C21" s="22">
        <v>20000</v>
      </c>
      <c r="D21" s="22">
        <v>20000</v>
      </c>
      <c r="E21" s="22"/>
      <c r="F21" s="22"/>
      <c r="G21" s="22"/>
      <c r="H21" s="22"/>
      <c r="I21" s="22"/>
      <c r="J21" s="50" t="s">
        <v>101</v>
      </c>
    </row>
    <row r="22" spans="1:10" ht="109.5" customHeight="1" thickBot="1" x14ac:dyDescent="0.3">
      <c r="A22" s="20" t="s">
        <v>81</v>
      </c>
      <c r="B22" s="24" t="s">
        <v>82</v>
      </c>
      <c r="C22" s="22">
        <v>52000</v>
      </c>
      <c r="D22" s="22">
        <v>52000</v>
      </c>
      <c r="E22" s="22"/>
      <c r="F22" s="22"/>
      <c r="G22" s="22"/>
      <c r="H22" s="22"/>
      <c r="I22" s="22"/>
      <c r="J22" s="50" t="s">
        <v>122</v>
      </c>
    </row>
    <row r="23" spans="1:10" ht="55.5" customHeight="1" thickBot="1" x14ac:dyDescent="0.3">
      <c r="A23" s="18" t="s">
        <v>84</v>
      </c>
      <c r="B23" s="21"/>
      <c r="C23" s="22"/>
      <c r="D23" s="22"/>
      <c r="E23" s="22">
        <v>2000</v>
      </c>
      <c r="F23" s="22">
        <v>2000</v>
      </c>
      <c r="G23" s="22"/>
      <c r="H23" s="25"/>
      <c r="I23" s="22"/>
      <c r="J23" s="49" t="s">
        <v>104</v>
      </c>
    </row>
    <row r="24" spans="1:10" ht="48.75" customHeight="1" thickBot="1" x14ac:dyDescent="0.3">
      <c r="A24" s="18" t="s">
        <v>85</v>
      </c>
      <c r="B24" s="21">
        <v>45000</v>
      </c>
      <c r="C24" s="22"/>
      <c r="D24" s="22"/>
      <c r="E24" s="22">
        <v>5000</v>
      </c>
      <c r="F24" s="22">
        <v>5000</v>
      </c>
      <c r="G24" s="22"/>
      <c r="H24" s="25"/>
      <c r="I24" s="22"/>
      <c r="J24" s="49" t="s">
        <v>107</v>
      </c>
    </row>
    <row r="25" spans="1:10" ht="48" customHeight="1" thickBot="1" x14ac:dyDescent="0.3">
      <c r="A25" s="18" t="s">
        <v>86</v>
      </c>
      <c r="B25" s="21">
        <v>18000</v>
      </c>
      <c r="C25" s="22"/>
      <c r="D25" s="22"/>
      <c r="E25" s="22">
        <v>3500</v>
      </c>
      <c r="F25" s="22">
        <v>0</v>
      </c>
      <c r="G25" s="22"/>
      <c r="H25" s="25"/>
      <c r="I25" s="22"/>
      <c r="J25" s="49" t="s">
        <v>123</v>
      </c>
    </row>
    <row r="26" spans="1:10" ht="61.5" customHeight="1" thickBot="1" x14ac:dyDescent="0.3">
      <c r="A26" s="18" t="s">
        <v>87</v>
      </c>
      <c r="B26" s="21">
        <v>1600</v>
      </c>
      <c r="C26" s="22"/>
      <c r="D26" s="22"/>
      <c r="E26" s="22">
        <v>1600</v>
      </c>
      <c r="F26" s="22">
        <v>1600</v>
      </c>
      <c r="G26" s="22"/>
      <c r="H26" s="25"/>
      <c r="I26" s="22"/>
      <c r="J26" s="49" t="s">
        <v>124</v>
      </c>
    </row>
    <row r="27" spans="1:10" ht="126" customHeight="1" thickBot="1" x14ac:dyDescent="0.3">
      <c r="A27" s="18" t="s">
        <v>88</v>
      </c>
      <c r="B27" s="21">
        <v>48785</v>
      </c>
      <c r="C27" s="22"/>
      <c r="D27" s="22"/>
      <c r="E27" s="22">
        <v>44125</v>
      </c>
      <c r="F27" s="22">
        <v>0</v>
      </c>
      <c r="G27" s="22"/>
      <c r="H27" s="25"/>
      <c r="I27" s="22"/>
      <c r="J27" s="49" t="s">
        <v>108</v>
      </c>
    </row>
    <row r="28" spans="1:10" ht="72.75" customHeight="1" thickBot="1" x14ac:dyDescent="0.3">
      <c r="A28" s="18" t="s">
        <v>89</v>
      </c>
      <c r="B28" s="21">
        <v>14650</v>
      </c>
      <c r="C28" s="22"/>
      <c r="D28" s="22"/>
      <c r="E28" s="22">
        <v>14650</v>
      </c>
      <c r="F28" s="22">
        <v>14650</v>
      </c>
      <c r="G28" s="22"/>
      <c r="H28" s="25"/>
      <c r="I28" s="22"/>
      <c r="J28" s="49" t="s">
        <v>109</v>
      </c>
    </row>
    <row r="29" spans="1:10" ht="63" customHeight="1" thickBot="1" x14ac:dyDescent="0.3">
      <c r="A29" s="18" t="s">
        <v>90</v>
      </c>
      <c r="B29" s="21">
        <v>10000</v>
      </c>
      <c r="C29" s="22"/>
      <c r="D29" s="22"/>
      <c r="E29" s="22">
        <v>10000</v>
      </c>
      <c r="F29" s="22">
        <v>0</v>
      </c>
      <c r="G29" s="22"/>
      <c r="H29" s="25"/>
      <c r="I29" s="22"/>
      <c r="J29" s="49" t="s">
        <v>110</v>
      </c>
    </row>
    <row r="30" spans="1:10" ht="66" customHeight="1" thickBot="1" x14ac:dyDescent="0.3">
      <c r="A30" s="18" t="s">
        <v>91</v>
      </c>
      <c r="B30" s="21">
        <v>5765</v>
      </c>
      <c r="C30" s="22"/>
      <c r="D30" s="22"/>
      <c r="E30" s="22">
        <v>3265</v>
      </c>
      <c r="F30" s="22">
        <v>0</v>
      </c>
      <c r="G30" s="22"/>
      <c r="H30" s="25"/>
      <c r="I30" s="22"/>
      <c r="J30" s="49" t="s">
        <v>111</v>
      </c>
    </row>
    <row r="31" spans="1:10" ht="106.5" customHeight="1" thickBot="1" x14ac:dyDescent="0.3">
      <c r="A31" s="18" t="s">
        <v>92</v>
      </c>
      <c r="B31" s="21"/>
      <c r="C31" s="22"/>
      <c r="D31" s="22"/>
      <c r="E31" s="22">
        <v>15000</v>
      </c>
      <c r="F31" s="22">
        <v>15000</v>
      </c>
      <c r="G31" s="22"/>
      <c r="H31" s="25"/>
      <c r="I31" s="22"/>
      <c r="J31" s="49" t="s">
        <v>112</v>
      </c>
    </row>
    <row r="32" spans="1:10" ht="153.75" customHeight="1" thickBot="1" x14ac:dyDescent="0.3">
      <c r="A32" s="18" t="s">
        <v>93</v>
      </c>
      <c r="B32" s="21">
        <v>96760</v>
      </c>
      <c r="C32" s="22"/>
      <c r="D32" s="22"/>
      <c r="E32" s="22">
        <v>10500</v>
      </c>
      <c r="F32" s="22">
        <v>10500</v>
      </c>
      <c r="G32" s="22"/>
      <c r="H32" s="25"/>
      <c r="I32" s="22"/>
      <c r="J32" s="49" t="s">
        <v>113</v>
      </c>
    </row>
    <row r="33" spans="1:12" ht="64.5" customHeight="1" thickBot="1" x14ac:dyDescent="0.3">
      <c r="A33" s="18" t="s">
        <v>94</v>
      </c>
      <c r="B33" s="21"/>
      <c r="C33" s="22"/>
      <c r="D33" s="22"/>
      <c r="E33" s="22">
        <v>900</v>
      </c>
      <c r="F33" s="22">
        <v>450</v>
      </c>
      <c r="G33" s="22"/>
      <c r="H33" s="25"/>
      <c r="I33" s="22"/>
      <c r="J33" s="49" t="s">
        <v>114</v>
      </c>
    </row>
    <row r="34" spans="1:12" ht="64.5" customHeight="1" thickBot="1" x14ac:dyDescent="0.3">
      <c r="A34" s="18" t="s">
        <v>125</v>
      </c>
      <c r="B34" s="21">
        <v>5800000</v>
      </c>
      <c r="C34" s="22"/>
      <c r="D34" s="22"/>
      <c r="E34" s="22">
        <v>20000</v>
      </c>
      <c r="F34" s="22">
        <v>10000</v>
      </c>
      <c r="G34" s="22"/>
      <c r="H34" s="25"/>
      <c r="I34" s="22"/>
      <c r="J34" s="49"/>
    </row>
    <row r="35" spans="1:12" ht="64.5" customHeight="1" thickBot="1" x14ac:dyDescent="0.3">
      <c r="A35" s="62" t="s">
        <v>138</v>
      </c>
      <c r="B35" s="63">
        <f>SUM(B5:B34)</f>
        <v>7160066</v>
      </c>
      <c r="C35" s="9">
        <f>SUM(C5:C34)</f>
        <v>339205</v>
      </c>
      <c r="D35" s="69">
        <f>SUM(D5:D34)</f>
        <v>261490</v>
      </c>
      <c r="E35" s="64">
        <f>SUM(E5:E34)</f>
        <v>209330</v>
      </c>
      <c r="F35" s="69">
        <f>SUM(F5:F34)</f>
        <v>97200</v>
      </c>
      <c r="G35" s="69"/>
      <c r="H35" s="70">
        <f>SUM(H5:H34)</f>
        <v>0</v>
      </c>
      <c r="I35" s="69">
        <f>SUM(I5:I34)</f>
        <v>0</v>
      </c>
      <c r="J35" s="65"/>
    </row>
    <row r="36" spans="1:12" ht="64.5" customHeight="1" thickBot="1" x14ac:dyDescent="0.3">
      <c r="A36" s="62" t="s">
        <v>140</v>
      </c>
      <c r="B36" s="63"/>
      <c r="C36" s="9" t="s">
        <v>102</v>
      </c>
      <c r="D36" s="9">
        <v>265224</v>
      </c>
      <c r="E36" s="71" t="s">
        <v>102</v>
      </c>
      <c r="F36" s="10">
        <v>82494</v>
      </c>
      <c r="G36" s="10"/>
      <c r="H36" s="28"/>
      <c r="I36" s="9"/>
      <c r="J36" s="11" t="s">
        <v>139</v>
      </c>
      <c r="K36" s="13">
        <v>10000</v>
      </c>
      <c r="L36" t="s">
        <v>126</v>
      </c>
    </row>
    <row r="37" spans="1:12" ht="33" customHeight="1" thickBot="1" x14ac:dyDescent="0.3">
      <c r="A37" s="39" t="s">
        <v>83</v>
      </c>
      <c r="B37" s="40"/>
      <c r="C37" s="41"/>
      <c r="D37" s="41"/>
      <c r="E37" s="61"/>
      <c r="F37" s="41"/>
      <c r="G37" s="41"/>
      <c r="H37" s="41"/>
      <c r="I37" s="41"/>
      <c r="J37" s="51"/>
    </row>
    <row r="38" spans="1:12" ht="92.25" customHeight="1" thickBot="1" x14ac:dyDescent="0.3">
      <c r="A38" s="43" t="s">
        <v>128</v>
      </c>
      <c r="B38" s="44"/>
      <c r="C38" s="44"/>
      <c r="D38" s="44"/>
      <c r="E38" s="58">
        <v>1500</v>
      </c>
      <c r="F38" s="79">
        <v>1500</v>
      </c>
      <c r="G38" s="78" t="s">
        <v>144</v>
      </c>
      <c r="H38" s="44"/>
      <c r="I38" s="44"/>
      <c r="J38" s="52" t="s">
        <v>143</v>
      </c>
    </row>
    <row r="39" spans="1:12" ht="92.25" customHeight="1" thickBot="1" x14ac:dyDescent="0.3">
      <c r="A39" s="43" t="s">
        <v>129</v>
      </c>
      <c r="B39" s="44"/>
      <c r="C39" s="44"/>
      <c r="D39" s="44"/>
      <c r="E39" s="58">
        <v>23000</v>
      </c>
      <c r="F39" s="80">
        <v>0</v>
      </c>
      <c r="G39" s="71" t="s">
        <v>145</v>
      </c>
      <c r="H39" s="75"/>
      <c r="I39" s="44"/>
      <c r="J39" s="52" t="s">
        <v>146</v>
      </c>
    </row>
    <row r="40" spans="1:12" ht="92.25" customHeight="1" thickBot="1" x14ac:dyDescent="0.3">
      <c r="A40" s="43" t="s">
        <v>130</v>
      </c>
      <c r="B40" s="44"/>
      <c r="C40" s="44"/>
      <c r="D40" s="44"/>
      <c r="E40" s="58">
        <v>15000</v>
      </c>
      <c r="F40" s="58">
        <v>15000</v>
      </c>
      <c r="G40" s="78" t="s">
        <v>144</v>
      </c>
      <c r="H40" s="76"/>
      <c r="I40" s="44"/>
      <c r="J40" s="52" t="s">
        <v>147</v>
      </c>
    </row>
    <row r="41" spans="1:12" ht="180" customHeight="1" thickBot="1" x14ac:dyDescent="0.3">
      <c r="A41" s="43" t="s">
        <v>131</v>
      </c>
      <c r="B41" s="44"/>
      <c r="C41" s="44"/>
      <c r="D41" s="44"/>
      <c r="E41" s="58">
        <v>18000</v>
      </c>
      <c r="F41" s="81">
        <v>10000</v>
      </c>
      <c r="G41" s="78" t="s">
        <v>148</v>
      </c>
      <c r="H41" s="44"/>
      <c r="I41" s="44"/>
      <c r="J41" s="52" t="s">
        <v>149</v>
      </c>
    </row>
    <row r="42" spans="1:12" ht="150" customHeight="1" thickBot="1" x14ac:dyDescent="0.3">
      <c r="A42" s="43" t="s">
        <v>132</v>
      </c>
      <c r="C42" s="44"/>
      <c r="D42" s="44"/>
      <c r="E42" s="59" t="s">
        <v>133</v>
      </c>
      <c r="F42" s="81">
        <v>5000</v>
      </c>
      <c r="G42" s="78" t="s">
        <v>144</v>
      </c>
      <c r="H42" s="44"/>
      <c r="I42" s="44"/>
      <c r="J42" s="52" t="s">
        <v>150</v>
      </c>
    </row>
    <row r="43" spans="1:12" ht="219.75" customHeight="1" thickBot="1" x14ac:dyDescent="0.3">
      <c r="A43" s="43" t="s">
        <v>134</v>
      </c>
      <c r="B43" s="44"/>
      <c r="C43" s="44"/>
      <c r="D43" s="44"/>
      <c r="E43" s="58">
        <v>30814</v>
      </c>
      <c r="F43" s="81">
        <v>0</v>
      </c>
      <c r="G43" s="78" t="s">
        <v>145</v>
      </c>
      <c r="H43" s="44"/>
      <c r="I43" s="44"/>
      <c r="J43" s="52" t="s">
        <v>151</v>
      </c>
    </row>
    <row r="44" spans="1:12" ht="124.5" customHeight="1" thickBot="1" x14ac:dyDescent="0.3">
      <c r="A44" s="43" t="s">
        <v>135</v>
      </c>
      <c r="B44" s="44"/>
      <c r="C44" s="44"/>
      <c r="D44" s="44"/>
      <c r="E44" s="58">
        <v>8000</v>
      </c>
      <c r="F44" s="81">
        <v>8000</v>
      </c>
      <c r="G44" s="78" t="s">
        <v>144</v>
      </c>
      <c r="H44" s="44"/>
      <c r="I44" s="44"/>
      <c r="J44" s="52" t="s">
        <v>152</v>
      </c>
    </row>
    <row r="45" spans="1:12" ht="249" customHeight="1" thickBot="1" x14ac:dyDescent="0.3">
      <c r="A45" s="43" t="s">
        <v>136</v>
      </c>
      <c r="B45" s="44"/>
      <c r="C45" s="44"/>
      <c r="D45" s="44"/>
      <c r="E45" s="58">
        <v>12000</v>
      </c>
      <c r="F45" s="81">
        <v>12000</v>
      </c>
      <c r="G45" s="78" t="s">
        <v>144</v>
      </c>
      <c r="H45" s="44"/>
      <c r="I45" s="44"/>
      <c r="J45" s="52" t="s">
        <v>153</v>
      </c>
    </row>
    <row r="46" spans="1:12" ht="42" customHeight="1" thickBot="1" x14ac:dyDescent="0.3">
      <c r="A46" s="60" t="s">
        <v>138</v>
      </c>
      <c r="B46" s="72"/>
      <c r="C46" s="72">
        <f>SUM(C38:C45)</f>
        <v>0</v>
      </c>
      <c r="D46" s="72">
        <f>SUM(D38:D45)</f>
        <v>0</v>
      </c>
      <c r="E46" s="73">
        <v>113314</v>
      </c>
      <c r="F46" s="72">
        <f>SUM(F38:F45)</f>
        <v>51500</v>
      </c>
      <c r="G46" s="72"/>
      <c r="H46" s="72">
        <f>SUM(H38:H45)</f>
        <v>0</v>
      </c>
      <c r="I46" s="72">
        <f>SUM(I38:I45)</f>
        <v>0</v>
      </c>
      <c r="J46" s="52" t="s">
        <v>137</v>
      </c>
    </row>
    <row r="47" spans="1:12" ht="42" customHeight="1" thickBot="1" x14ac:dyDescent="0.3">
      <c r="A47" s="60"/>
      <c r="B47" s="72"/>
      <c r="C47" s="72" t="s">
        <v>102</v>
      </c>
      <c r="D47" s="72"/>
      <c r="E47" s="73" t="s">
        <v>102</v>
      </c>
      <c r="F47" s="72">
        <v>55828</v>
      </c>
      <c r="G47" s="72"/>
      <c r="H47" s="72"/>
      <c r="I47" s="72"/>
      <c r="J47" s="52" t="s">
        <v>142</v>
      </c>
    </row>
    <row r="48" spans="1:12" ht="19.5" customHeight="1" thickBot="1" x14ac:dyDescent="0.3">
      <c r="A48" s="53" t="s">
        <v>48</v>
      </c>
      <c r="B48" s="54">
        <f>SUM(B35+B46)</f>
        <v>7160066</v>
      </c>
      <c r="C48" s="55">
        <f>SUM(C35+C46)</f>
        <v>339205</v>
      </c>
      <c r="D48" s="55"/>
      <c r="E48" s="55"/>
      <c r="F48" s="54"/>
      <c r="G48" s="54"/>
      <c r="H48" s="54">
        <f>SUM(H35+H46)</f>
        <v>0</v>
      </c>
      <c r="I48" s="56">
        <f>SUM(I35+I46)</f>
        <v>0</v>
      </c>
      <c r="J48" s="57"/>
    </row>
    <row r="49" spans="1:10" ht="16.5" thickBot="1" x14ac:dyDescent="0.3">
      <c r="C49" s="66"/>
      <c r="D49" s="67"/>
      <c r="E49" s="68"/>
    </row>
    <row r="50" spans="1:10" ht="31.5" thickTop="1" thickBot="1" x14ac:dyDescent="0.3">
      <c r="A50" s="11"/>
      <c r="C50" s="68"/>
      <c r="D50" s="68"/>
      <c r="E50" s="82" t="s">
        <v>154</v>
      </c>
      <c r="F50" s="83" t="str">
        <f>IMSUB(F47,F46)</f>
        <v>4328</v>
      </c>
    </row>
    <row r="51" spans="1:10" ht="19.5" thickTop="1" x14ac:dyDescent="0.3">
      <c r="A51" s="216"/>
      <c r="B51" s="217"/>
      <c r="C51" s="217"/>
      <c r="H51" s="13"/>
    </row>
    <row r="52" spans="1:10" x14ac:dyDescent="0.25">
      <c r="A52" s="11"/>
      <c r="F52" s="13"/>
      <c r="G52" s="13"/>
    </row>
    <row r="53" spans="1:10" x14ac:dyDescent="0.25">
      <c r="A53" s="30"/>
      <c r="E53" s="13"/>
      <c r="F53" s="13"/>
      <c r="G53" s="13"/>
      <c r="J53" s="11"/>
    </row>
    <row r="54" spans="1:10" ht="37.5" customHeight="1" x14ac:dyDescent="0.25">
      <c r="A54" s="31"/>
      <c r="E54" s="13"/>
      <c r="F54" s="13"/>
      <c r="G54" s="13"/>
      <c r="J54" s="11"/>
    </row>
    <row r="55" spans="1:10" x14ac:dyDescent="0.25">
      <c r="A55" s="31"/>
      <c r="E55" s="32"/>
      <c r="F55" s="13"/>
      <c r="G55" s="13"/>
      <c r="J55" s="11"/>
    </row>
    <row r="56" spans="1:10" x14ac:dyDescent="0.25">
      <c r="A56" s="30"/>
      <c r="E56" s="13"/>
      <c r="F56" s="13"/>
      <c r="G56" s="13"/>
      <c r="J56" s="11"/>
    </row>
    <row r="57" spans="1:10" x14ac:dyDescent="0.25">
      <c r="A57" s="31"/>
      <c r="E57" s="13"/>
      <c r="F57" s="13"/>
      <c r="G57" s="13"/>
      <c r="J57" s="11"/>
    </row>
    <row r="58" spans="1:10" x14ac:dyDescent="0.25">
      <c r="A58" s="30"/>
      <c r="E58" s="13"/>
      <c r="F58" s="13"/>
      <c r="G58" s="13"/>
      <c r="J58" s="11"/>
    </row>
    <row r="59" spans="1:10" x14ac:dyDescent="0.25">
      <c r="A59" s="30"/>
      <c r="E59" s="13"/>
      <c r="F59" s="13"/>
      <c r="G59" s="13"/>
      <c r="J59" s="11"/>
    </row>
    <row r="60" spans="1:10" x14ac:dyDescent="0.25">
      <c r="A60" s="30"/>
      <c r="E60" s="13"/>
      <c r="F60" s="13"/>
      <c r="G60" s="13"/>
      <c r="J60" s="11"/>
    </row>
    <row r="61" spans="1:10" x14ac:dyDescent="0.25">
      <c r="A61" s="11"/>
      <c r="E61" s="13"/>
      <c r="J61" s="11"/>
    </row>
    <row r="62" spans="1:10" x14ac:dyDescent="0.25">
      <c r="A62" s="11"/>
      <c r="F62" s="13"/>
      <c r="G62" s="13"/>
      <c r="J62" s="11"/>
    </row>
    <row r="63" spans="1:10" x14ac:dyDescent="0.25">
      <c r="A63" s="11"/>
      <c r="J63" s="11"/>
    </row>
    <row r="64" spans="1:10" x14ac:dyDescent="0.25">
      <c r="A64" s="11"/>
      <c r="J64" s="11"/>
    </row>
    <row r="65" spans="1:10" x14ac:dyDescent="0.25">
      <c r="A65" s="11"/>
      <c r="J65" s="11"/>
    </row>
    <row r="66" spans="1:10" x14ac:dyDescent="0.25">
      <c r="A66" s="11"/>
    </row>
    <row r="67" spans="1:10" x14ac:dyDescent="0.25">
      <c r="A67" s="11"/>
    </row>
    <row r="68" spans="1:10" x14ac:dyDescent="0.25">
      <c r="A68" s="11"/>
    </row>
  </sheetData>
  <mergeCells count="5">
    <mergeCell ref="C2:D2"/>
    <mergeCell ref="E2:F2"/>
    <mergeCell ref="H2:I2"/>
    <mergeCell ref="A51:C51"/>
    <mergeCell ref="A1:C1"/>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F283-A69B-4D89-9466-270B2E7B3F06}">
  <sheetPr>
    <pageSetUpPr fitToPage="1"/>
  </sheetPr>
  <dimension ref="A1:J65"/>
  <sheetViews>
    <sheetView workbookViewId="0">
      <pane ySplit="2" topLeftCell="A14" activePane="bottomLeft" state="frozen"/>
      <selection pane="bottomLeft" activeCell="E14" sqref="E14"/>
    </sheetView>
  </sheetViews>
  <sheetFormatPr defaultRowHeight="15" x14ac:dyDescent="0.25"/>
  <cols>
    <col min="1" max="1" width="28" customWidth="1"/>
    <col min="2" max="2" width="15.85546875" customWidth="1"/>
    <col min="3" max="3" width="13.28515625" customWidth="1"/>
    <col min="4" max="4" width="14.85546875" customWidth="1"/>
    <col min="5" max="5" width="15.28515625" customWidth="1"/>
    <col min="6" max="6" width="18.140625" customWidth="1"/>
    <col min="7" max="7" width="7.140625" customWidth="1"/>
    <col min="8" max="8" width="13.5703125" customWidth="1"/>
    <col min="9" max="9" width="12" customWidth="1"/>
    <col min="10" max="10" width="74.28515625" customWidth="1"/>
  </cols>
  <sheetData>
    <row r="1" spans="1:10" ht="16.5" thickBot="1" x14ac:dyDescent="0.35">
      <c r="A1" s="206" t="s">
        <v>168</v>
      </c>
      <c r="B1" s="207"/>
      <c r="C1" s="207"/>
      <c r="D1" s="208"/>
    </row>
    <row r="2" spans="1:10" ht="16.5" thickBot="1" x14ac:dyDescent="0.3">
      <c r="A2" s="16" t="s">
        <v>26</v>
      </c>
      <c r="B2" s="16"/>
      <c r="C2" s="209" t="s">
        <v>39</v>
      </c>
      <c r="D2" s="209"/>
      <c r="E2" s="209" t="s">
        <v>24</v>
      </c>
      <c r="F2" s="209"/>
      <c r="G2" s="77" t="s">
        <v>141</v>
      </c>
      <c r="H2" s="209" t="s">
        <v>25</v>
      </c>
      <c r="I2" s="209"/>
      <c r="J2" s="17"/>
    </row>
    <row r="3" spans="1:10" ht="25.5" customHeight="1" thickBot="1" x14ac:dyDescent="0.3">
      <c r="A3" s="33" t="s">
        <v>0</v>
      </c>
      <c r="B3" s="34" t="s">
        <v>38</v>
      </c>
      <c r="C3" s="35" t="s">
        <v>1</v>
      </c>
      <c r="D3" s="35" t="s">
        <v>27</v>
      </c>
      <c r="E3" s="35" t="s">
        <v>1</v>
      </c>
      <c r="F3" s="33" t="s">
        <v>27</v>
      </c>
      <c r="G3" s="33"/>
      <c r="H3" s="33" t="s">
        <v>1</v>
      </c>
      <c r="I3" s="33" t="s">
        <v>27</v>
      </c>
      <c r="J3" s="91" t="s">
        <v>192</v>
      </c>
    </row>
    <row r="4" spans="1:10" ht="25.5" customHeight="1" thickBot="1" x14ac:dyDescent="0.3">
      <c r="A4" s="36" t="s">
        <v>169</v>
      </c>
      <c r="B4" s="37"/>
      <c r="C4" s="37"/>
      <c r="D4" s="37"/>
      <c r="E4" s="89"/>
      <c r="F4" s="37"/>
      <c r="G4" s="37"/>
      <c r="H4" s="37"/>
      <c r="I4" s="37"/>
      <c r="J4" s="38"/>
    </row>
    <row r="5" spans="1:10" ht="166.5" customHeight="1" thickBot="1" x14ac:dyDescent="0.3">
      <c r="A5" s="18" t="s">
        <v>155</v>
      </c>
      <c r="B5" s="21">
        <v>67000</v>
      </c>
      <c r="C5" s="22">
        <v>52000</v>
      </c>
      <c r="D5" s="22">
        <v>54000</v>
      </c>
      <c r="E5" s="24">
        <v>15000</v>
      </c>
      <c r="F5" s="22">
        <v>13000</v>
      </c>
      <c r="G5" s="22" t="s">
        <v>144</v>
      </c>
      <c r="H5" s="22"/>
      <c r="I5" s="22"/>
      <c r="J5" s="49" t="s">
        <v>191</v>
      </c>
    </row>
    <row r="6" spans="1:10" ht="95.25" customHeight="1" thickBot="1" x14ac:dyDescent="0.3">
      <c r="A6" s="18" t="s">
        <v>188</v>
      </c>
      <c r="B6" s="22">
        <v>43195</v>
      </c>
      <c r="C6" s="22">
        <v>18500</v>
      </c>
      <c r="D6" s="23">
        <v>0</v>
      </c>
      <c r="E6" s="24"/>
      <c r="F6" s="22"/>
      <c r="G6" s="22" t="s">
        <v>181</v>
      </c>
      <c r="H6" s="22"/>
      <c r="I6" s="22"/>
      <c r="J6" s="49" t="s">
        <v>183</v>
      </c>
    </row>
    <row r="7" spans="1:10" ht="216" customHeight="1" thickBot="1" x14ac:dyDescent="0.3">
      <c r="A7" s="18" t="s">
        <v>156</v>
      </c>
      <c r="B7" s="22">
        <v>70495</v>
      </c>
      <c r="C7" s="22">
        <v>29800</v>
      </c>
      <c r="D7" s="22">
        <v>29800</v>
      </c>
      <c r="E7" s="21"/>
      <c r="F7" s="22"/>
      <c r="G7" s="22" t="s">
        <v>182</v>
      </c>
      <c r="H7" s="22"/>
      <c r="I7" s="22"/>
      <c r="J7" s="49" t="s">
        <v>187</v>
      </c>
    </row>
    <row r="8" spans="1:10" ht="72.75" customHeight="1" thickBot="1" x14ac:dyDescent="0.3">
      <c r="A8" s="18" t="s">
        <v>157</v>
      </c>
      <c r="B8" s="21">
        <v>28000</v>
      </c>
      <c r="C8" s="22">
        <v>10000</v>
      </c>
      <c r="D8" s="22">
        <v>0</v>
      </c>
      <c r="E8" s="21"/>
      <c r="F8" s="22"/>
      <c r="G8" s="22" t="s">
        <v>144</v>
      </c>
      <c r="H8" s="22"/>
      <c r="I8" s="22"/>
      <c r="J8" s="49" t="s">
        <v>189</v>
      </c>
    </row>
    <row r="9" spans="1:10" ht="116.25" customHeight="1" thickBot="1" x14ac:dyDescent="0.3">
      <c r="A9" s="18" t="s">
        <v>158</v>
      </c>
      <c r="B9" s="22">
        <v>5000</v>
      </c>
      <c r="C9" s="22">
        <v>5000</v>
      </c>
      <c r="D9" s="22">
        <v>0</v>
      </c>
      <c r="E9" s="21"/>
      <c r="F9" s="22"/>
      <c r="G9" s="22" t="s">
        <v>182</v>
      </c>
      <c r="H9" s="22"/>
      <c r="I9" s="22"/>
      <c r="J9" s="49" t="s">
        <v>204</v>
      </c>
    </row>
    <row r="10" spans="1:10" ht="96.75" customHeight="1" thickBot="1" x14ac:dyDescent="0.3">
      <c r="A10" s="18" t="s">
        <v>159</v>
      </c>
      <c r="B10" s="22">
        <v>14000</v>
      </c>
      <c r="C10" s="22">
        <v>3500</v>
      </c>
      <c r="D10" s="22">
        <v>7000</v>
      </c>
      <c r="E10" s="22">
        <v>3500</v>
      </c>
      <c r="F10" s="22">
        <v>0</v>
      </c>
      <c r="G10" s="22" t="s">
        <v>182</v>
      </c>
      <c r="H10" s="22"/>
      <c r="I10" s="22"/>
      <c r="J10" s="84" t="s">
        <v>184</v>
      </c>
    </row>
    <row r="11" spans="1:10" ht="155.25" customHeight="1" thickBot="1" x14ac:dyDescent="0.3">
      <c r="A11" s="18" t="s">
        <v>160</v>
      </c>
      <c r="B11" s="21"/>
      <c r="C11" s="22">
        <v>7558</v>
      </c>
      <c r="D11" s="22">
        <v>0</v>
      </c>
      <c r="E11" s="21"/>
      <c r="F11" s="22"/>
      <c r="G11" s="22" t="s">
        <v>145</v>
      </c>
      <c r="H11" s="25"/>
      <c r="I11" s="22"/>
      <c r="J11" s="49" t="s">
        <v>185</v>
      </c>
    </row>
    <row r="12" spans="1:10" ht="138" customHeight="1" thickBot="1" x14ac:dyDescent="0.3">
      <c r="A12" s="18" t="s">
        <v>135</v>
      </c>
      <c r="B12" s="22">
        <v>16000</v>
      </c>
      <c r="C12" s="22">
        <v>8000</v>
      </c>
      <c r="D12" s="22">
        <v>8000</v>
      </c>
      <c r="E12" s="21"/>
      <c r="F12" s="22"/>
      <c r="G12" s="22" t="s">
        <v>181</v>
      </c>
      <c r="H12" s="22"/>
      <c r="I12" s="22"/>
      <c r="J12" s="49" t="s">
        <v>190</v>
      </c>
    </row>
    <row r="13" spans="1:10" ht="251.25" customHeight="1" thickBot="1" x14ac:dyDescent="0.3">
      <c r="A13" s="18" t="s">
        <v>161</v>
      </c>
      <c r="B13" s="22">
        <v>287723</v>
      </c>
      <c r="C13" s="22">
        <v>55000</v>
      </c>
      <c r="D13" s="22">
        <v>55000</v>
      </c>
      <c r="E13" s="21">
        <v>30000</v>
      </c>
      <c r="F13" s="22">
        <v>0</v>
      </c>
      <c r="G13" s="22" t="s">
        <v>195</v>
      </c>
      <c r="H13" s="22"/>
      <c r="I13" s="22"/>
      <c r="J13" s="49" t="s">
        <v>205</v>
      </c>
    </row>
    <row r="14" spans="1:10" ht="180.75" customHeight="1" thickBot="1" x14ac:dyDescent="0.3">
      <c r="A14" s="18" t="s">
        <v>162</v>
      </c>
      <c r="B14" s="22">
        <v>28000</v>
      </c>
      <c r="C14" s="22">
        <v>7000</v>
      </c>
      <c r="D14" s="22">
        <v>10000</v>
      </c>
      <c r="E14" s="21">
        <v>3000</v>
      </c>
      <c r="F14" s="22">
        <v>0</v>
      </c>
      <c r="G14" s="22" t="s">
        <v>144</v>
      </c>
      <c r="H14" s="25"/>
      <c r="I14" s="25"/>
      <c r="J14" s="49" t="s">
        <v>206</v>
      </c>
    </row>
    <row r="15" spans="1:10" ht="132.75" customHeight="1" thickBot="1" x14ac:dyDescent="0.3">
      <c r="A15" s="18" t="s">
        <v>163</v>
      </c>
      <c r="B15" s="21">
        <v>25000</v>
      </c>
      <c r="C15" s="22">
        <v>15000</v>
      </c>
      <c r="D15" s="22">
        <v>25000</v>
      </c>
      <c r="E15" s="21">
        <v>10000</v>
      </c>
      <c r="F15" s="22">
        <v>0</v>
      </c>
      <c r="G15" s="22" t="s">
        <v>144</v>
      </c>
      <c r="H15" s="22"/>
      <c r="I15" s="22"/>
      <c r="J15" s="49" t="s">
        <v>207</v>
      </c>
    </row>
    <row r="16" spans="1:10" ht="122.25" customHeight="1" thickBot="1" x14ac:dyDescent="0.3">
      <c r="A16" s="18" t="s">
        <v>164</v>
      </c>
      <c r="B16" s="22">
        <v>25060</v>
      </c>
      <c r="C16" s="22">
        <v>20060</v>
      </c>
      <c r="D16" s="22">
        <v>0</v>
      </c>
      <c r="E16" s="21"/>
      <c r="F16" s="22"/>
      <c r="G16" s="22" t="s">
        <v>145</v>
      </c>
      <c r="H16" s="25"/>
      <c r="I16" s="25"/>
      <c r="J16" s="49" t="s">
        <v>208</v>
      </c>
    </row>
    <row r="17" spans="1:10" ht="148.5" customHeight="1" thickBot="1" x14ac:dyDescent="0.3">
      <c r="A17" s="18" t="s">
        <v>165</v>
      </c>
      <c r="B17" s="22">
        <v>115000</v>
      </c>
      <c r="C17" s="22">
        <v>14000</v>
      </c>
      <c r="D17" s="22">
        <v>28000</v>
      </c>
      <c r="E17" s="21">
        <v>14000</v>
      </c>
      <c r="F17" s="22">
        <v>0</v>
      </c>
      <c r="G17" s="22" t="s">
        <v>182</v>
      </c>
      <c r="H17" s="22"/>
      <c r="I17" s="22"/>
      <c r="J17" s="49" t="s">
        <v>209</v>
      </c>
    </row>
    <row r="18" spans="1:10" ht="211.5" customHeight="1" thickBot="1" x14ac:dyDescent="0.3">
      <c r="A18" s="18" t="s">
        <v>166</v>
      </c>
      <c r="B18" s="22">
        <v>36467</v>
      </c>
      <c r="C18" s="22">
        <v>26467</v>
      </c>
      <c r="D18" s="22">
        <v>26467</v>
      </c>
      <c r="E18" s="21"/>
      <c r="F18" s="22"/>
      <c r="G18" s="22" t="s">
        <v>148</v>
      </c>
      <c r="H18" s="22"/>
      <c r="I18" s="22"/>
      <c r="J18" s="49" t="s">
        <v>210</v>
      </c>
    </row>
    <row r="19" spans="1:10" ht="131.25" customHeight="1" thickBot="1" x14ac:dyDescent="0.3">
      <c r="A19" s="18" t="s">
        <v>171</v>
      </c>
      <c r="B19" s="22">
        <v>78197</v>
      </c>
      <c r="C19" s="22"/>
      <c r="D19" s="22"/>
      <c r="E19" s="21">
        <v>20000</v>
      </c>
      <c r="F19" s="22">
        <v>20000</v>
      </c>
      <c r="G19" s="22" t="s">
        <v>144</v>
      </c>
      <c r="H19" s="22"/>
      <c r="I19" s="22"/>
      <c r="J19" s="49" t="s">
        <v>211</v>
      </c>
    </row>
    <row r="20" spans="1:10" ht="120.75" customHeight="1" thickBot="1" x14ac:dyDescent="0.3">
      <c r="A20" s="18" t="s">
        <v>172</v>
      </c>
      <c r="B20" s="22"/>
      <c r="C20" s="22"/>
      <c r="D20" s="22"/>
      <c r="E20" s="21">
        <v>25000</v>
      </c>
      <c r="F20" s="22">
        <v>0</v>
      </c>
      <c r="G20" s="22" t="s">
        <v>145</v>
      </c>
      <c r="H20" s="22"/>
      <c r="I20" s="22"/>
      <c r="J20" s="49" t="s">
        <v>212</v>
      </c>
    </row>
    <row r="21" spans="1:10" ht="228.75" customHeight="1" thickBot="1" x14ac:dyDescent="0.3">
      <c r="A21" s="18" t="s">
        <v>173</v>
      </c>
      <c r="B21" s="22">
        <v>33245</v>
      </c>
      <c r="C21" s="22"/>
      <c r="D21" s="22"/>
      <c r="E21" s="21">
        <v>23245</v>
      </c>
      <c r="F21" s="22">
        <v>15000</v>
      </c>
      <c r="G21" s="22" t="s">
        <v>144</v>
      </c>
      <c r="H21" s="22"/>
      <c r="I21" s="22"/>
      <c r="J21" s="49" t="s">
        <v>213</v>
      </c>
    </row>
    <row r="22" spans="1:10" ht="193.5" customHeight="1" thickBot="1" x14ac:dyDescent="0.3">
      <c r="A22" s="18" t="s">
        <v>174</v>
      </c>
      <c r="B22" s="22">
        <v>40845</v>
      </c>
      <c r="C22" s="22"/>
      <c r="D22" s="22"/>
      <c r="E22" s="21">
        <v>4450</v>
      </c>
      <c r="F22" s="22">
        <v>4450</v>
      </c>
      <c r="G22" s="22" t="s">
        <v>195</v>
      </c>
      <c r="H22" s="22"/>
      <c r="I22" s="22"/>
      <c r="J22" s="49" t="s">
        <v>214</v>
      </c>
    </row>
    <row r="23" spans="1:10" ht="45" customHeight="1" thickBot="1" x14ac:dyDescent="0.3">
      <c r="A23" s="18" t="s">
        <v>175</v>
      </c>
      <c r="B23" s="22">
        <v>36000</v>
      </c>
      <c r="C23" s="22"/>
      <c r="D23" s="22"/>
      <c r="E23" s="21">
        <v>5000</v>
      </c>
      <c r="F23" s="22">
        <v>5000</v>
      </c>
      <c r="G23" s="22" t="s">
        <v>195</v>
      </c>
      <c r="H23" s="22"/>
      <c r="I23" s="22"/>
      <c r="J23" s="49" t="s">
        <v>215</v>
      </c>
    </row>
    <row r="24" spans="1:10" ht="125.25" customHeight="1" thickBot="1" x14ac:dyDescent="0.3">
      <c r="A24" s="18" t="s">
        <v>176</v>
      </c>
      <c r="B24" s="22"/>
      <c r="C24" s="22"/>
      <c r="D24" s="22"/>
      <c r="E24" s="21">
        <v>6000</v>
      </c>
      <c r="F24" s="22">
        <v>6000</v>
      </c>
      <c r="G24" s="22" t="s">
        <v>148</v>
      </c>
      <c r="H24" s="22"/>
      <c r="I24" s="22"/>
      <c r="J24" s="49" t="s">
        <v>216</v>
      </c>
    </row>
    <row r="25" spans="1:10" ht="144" customHeight="1" thickBot="1" x14ac:dyDescent="0.3">
      <c r="A25" s="18" t="s">
        <v>177</v>
      </c>
      <c r="B25" s="22">
        <v>24000</v>
      </c>
      <c r="C25" s="22"/>
      <c r="D25" s="22"/>
      <c r="E25" s="21">
        <v>15000</v>
      </c>
      <c r="F25" s="22">
        <v>0</v>
      </c>
      <c r="G25" s="22" t="s">
        <v>148</v>
      </c>
      <c r="H25" s="22">
        <v>10000</v>
      </c>
      <c r="I25" s="22">
        <v>10000</v>
      </c>
      <c r="J25" s="49" t="s">
        <v>225</v>
      </c>
    </row>
    <row r="26" spans="1:10" ht="120.75" customHeight="1" thickBot="1" x14ac:dyDescent="0.3">
      <c r="A26" s="18" t="s">
        <v>178</v>
      </c>
      <c r="B26" s="22">
        <v>26950</v>
      </c>
      <c r="C26" s="22"/>
      <c r="D26" s="22"/>
      <c r="E26" s="21">
        <v>21950</v>
      </c>
      <c r="F26" s="22">
        <v>0</v>
      </c>
      <c r="G26" s="22" t="s">
        <v>148</v>
      </c>
      <c r="H26" s="22"/>
      <c r="I26" s="22"/>
      <c r="J26" s="49" t="s">
        <v>186</v>
      </c>
    </row>
    <row r="27" spans="1:10" ht="126.75" customHeight="1" thickBot="1" x14ac:dyDescent="0.3">
      <c r="A27" s="18" t="s">
        <v>179</v>
      </c>
      <c r="B27" s="22">
        <v>98760</v>
      </c>
      <c r="C27" s="22"/>
      <c r="D27" s="22"/>
      <c r="E27" s="21">
        <v>2000</v>
      </c>
      <c r="F27" s="22">
        <v>2000</v>
      </c>
      <c r="G27" s="22" t="s">
        <v>144</v>
      </c>
      <c r="H27" s="22"/>
      <c r="I27" s="22" t="s">
        <v>137</v>
      </c>
      <c r="J27" s="49" t="s">
        <v>217</v>
      </c>
    </row>
    <row r="28" spans="1:10" ht="32.25" customHeight="1" thickBot="1" x14ac:dyDescent="0.3">
      <c r="A28" s="18" t="s">
        <v>193</v>
      </c>
      <c r="B28" s="22">
        <v>500</v>
      </c>
      <c r="C28" s="22">
        <v>500</v>
      </c>
      <c r="D28" s="22">
        <v>500</v>
      </c>
      <c r="E28" s="21"/>
      <c r="F28" s="22"/>
      <c r="G28" s="22" t="s">
        <v>144</v>
      </c>
      <c r="H28" s="22"/>
      <c r="I28" s="22"/>
      <c r="J28" s="49" t="s">
        <v>194</v>
      </c>
    </row>
    <row r="29" spans="1:10" ht="36" customHeight="1" thickBot="1" x14ac:dyDescent="0.3">
      <c r="A29" s="85" t="s">
        <v>167</v>
      </c>
      <c r="B29" s="86">
        <f>SUM(B5:B28)</f>
        <v>1099437</v>
      </c>
      <c r="C29" s="87">
        <f>SUM(C5:C28)</f>
        <v>272385</v>
      </c>
      <c r="D29" s="87">
        <f>SUM(D5:D28)</f>
        <v>243767</v>
      </c>
      <c r="E29" s="87">
        <f>SUM(E5:E27)</f>
        <v>198145</v>
      </c>
      <c r="F29" s="87">
        <f>SUM(F5:F27)</f>
        <v>65450</v>
      </c>
      <c r="G29" s="87"/>
      <c r="H29" s="87">
        <f>SUM(H5:H27)</f>
        <v>10000</v>
      </c>
      <c r="I29" s="87">
        <f>SUM(I5:I27)</f>
        <v>10000</v>
      </c>
      <c r="J29" s="49"/>
    </row>
    <row r="30" spans="1:10" ht="70.5" customHeight="1" thickBot="1" x14ac:dyDescent="0.3">
      <c r="A30" s="20"/>
      <c r="B30" s="24" t="s">
        <v>218</v>
      </c>
      <c r="C30" s="22" t="s">
        <v>170</v>
      </c>
      <c r="D30" s="88">
        <f>252000-D29</f>
        <v>8233</v>
      </c>
      <c r="E30" s="90" t="s">
        <v>219</v>
      </c>
      <c r="F30" s="87"/>
      <c r="G30" s="22"/>
      <c r="H30" s="22"/>
      <c r="I30" s="22"/>
      <c r="J30" s="49" t="s">
        <v>197</v>
      </c>
    </row>
    <row r="31" spans="1:10" ht="57" customHeight="1" thickBot="1" x14ac:dyDescent="0.3">
      <c r="A31" s="39" t="s">
        <v>180</v>
      </c>
      <c r="B31" s="40"/>
      <c r="C31" s="41"/>
      <c r="D31" s="41"/>
      <c r="E31" s="61"/>
      <c r="F31" s="41"/>
      <c r="G31" s="41"/>
      <c r="H31" s="41"/>
      <c r="I31" s="41"/>
      <c r="J31" s="51"/>
    </row>
    <row r="32" spans="1:10" ht="81" customHeight="1" thickBot="1" x14ac:dyDescent="0.3">
      <c r="A32" s="92" t="s">
        <v>198</v>
      </c>
      <c r="B32" s="17"/>
      <c r="C32" s="17"/>
      <c r="D32" s="17"/>
      <c r="E32" s="93">
        <v>10000</v>
      </c>
      <c r="F32" s="94">
        <v>10000</v>
      </c>
      <c r="G32" s="17"/>
      <c r="H32" s="17"/>
      <c r="I32" s="17"/>
      <c r="J32" s="52" t="s">
        <v>203</v>
      </c>
    </row>
    <row r="33" spans="1:10" ht="104.25" customHeight="1" thickBot="1" x14ac:dyDescent="0.3">
      <c r="A33" s="92" t="s">
        <v>199</v>
      </c>
      <c r="B33" s="17"/>
      <c r="C33" s="17"/>
      <c r="D33" s="17"/>
      <c r="E33" s="93">
        <v>13000</v>
      </c>
      <c r="F33" s="94">
        <v>13000</v>
      </c>
      <c r="G33" s="17"/>
      <c r="H33" s="17"/>
      <c r="I33" s="17"/>
      <c r="J33" s="52" t="s">
        <v>222</v>
      </c>
    </row>
    <row r="34" spans="1:10" ht="78.75" customHeight="1" thickBot="1" x14ac:dyDescent="0.3">
      <c r="A34" s="92" t="s">
        <v>200</v>
      </c>
      <c r="B34" s="17"/>
      <c r="C34" s="17"/>
      <c r="D34" s="17"/>
      <c r="E34" s="93">
        <v>14000</v>
      </c>
      <c r="F34" s="94">
        <v>14000</v>
      </c>
      <c r="G34" s="17"/>
      <c r="H34" s="17"/>
      <c r="I34" s="17"/>
      <c r="J34" s="49" t="s">
        <v>223</v>
      </c>
    </row>
    <row r="35" spans="1:10" ht="115.5" customHeight="1" thickBot="1" x14ac:dyDescent="0.3">
      <c r="A35" s="92" t="s">
        <v>201</v>
      </c>
      <c r="B35" s="17"/>
      <c r="C35" s="17"/>
      <c r="D35" s="17"/>
      <c r="E35" s="93">
        <v>30000</v>
      </c>
      <c r="F35" s="94">
        <v>30000</v>
      </c>
      <c r="G35" s="17"/>
      <c r="H35" s="94">
        <v>15000</v>
      </c>
      <c r="I35" s="94">
        <v>15000</v>
      </c>
      <c r="J35" s="49" t="s">
        <v>226</v>
      </c>
    </row>
    <row r="36" spans="1:10" ht="162" customHeight="1" thickBot="1" x14ac:dyDescent="0.3">
      <c r="A36" s="92" t="s">
        <v>202</v>
      </c>
      <c r="B36" s="93"/>
      <c r="C36" s="17"/>
      <c r="D36" s="17"/>
      <c r="E36" s="93">
        <v>10000</v>
      </c>
      <c r="F36" s="94">
        <v>10000</v>
      </c>
      <c r="G36" s="17"/>
      <c r="H36" s="94">
        <v>3500</v>
      </c>
      <c r="I36" s="94">
        <v>3500</v>
      </c>
      <c r="J36" s="49" t="s">
        <v>227</v>
      </c>
    </row>
    <row r="37" spans="1:10" ht="54.75" customHeight="1" thickBot="1" x14ac:dyDescent="0.45">
      <c r="A37" s="95" t="s">
        <v>196</v>
      </c>
      <c r="B37" s="17"/>
      <c r="C37" s="17"/>
      <c r="D37" s="17"/>
      <c r="E37" s="96">
        <f>SUM(E32:E36)</f>
        <v>77000</v>
      </c>
      <c r="F37" s="97">
        <f>SUM(F32:F36)</f>
        <v>77000</v>
      </c>
      <c r="G37" s="17" t="s">
        <v>137</v>
      </c>
      <c r="H37" s="17"/>
      <c r="I37" s="17"/>
      <c r="J37" s="12" t="s">
        <v>224</v>
      </c>
    </row>
    <row r="38" spans="1:10" ht="51" customHeight="1" thickBot="1" x14ac:dyDescent="0.3">
      <c r="A38" s="95"/>
      <c r="B38" s="17"/>
      <c r="C38" s="17"/>
      <c r="D38" s="17"/>
      <c r="E38" s="98" t="s">
        <v>220</v>
      </c>
      <c r="F38" s="99" t="s">
        <v>221</v>
      </c>
      <c r="G38" s="17"/>
      <c r="H38" s="17"/>
      <c r="I38" s="17"/>
      <c r="J38" s="52"/>
    </row>
    <row r="39" spans="1:10" ht="87" customHeight="1" thickBot="1" x14ac:dyDescent="0.3">
      <c r="A39" s="102" t="s">
        <v>228</v>
      </c>
      <c r="B39" s="103"/>
      <c r="C39" s="104">
        <v>272385</v>
      </c>
      <c r="D39" s="104">
        <v>243767</v>
      </c>
      <c r="E39" s="105">
        <f>SUM(E37+E29)</f>
        <v>275145</v>
      </c>
      <c r="F39" s="106">
        <f>SUM(F37+F29)</f>
        <v>142450</v>
      </c>
      <c r="G39" s="103"/>
      <c r="H39" s="100">
        <v>28500</v>
      </c>
      <c r="I39" s="100">
        <v>28500</v>
      </c>
      <c r="J39" s="101" t="s">
        <v>229</v>
      </c>
    </row>
    <row r="40" spans="1:10" ht="78" customHeight="1" thickBot="1" x14ac:dyDescent="0.3">
      <c r="A40" s="17"/>
      <c r="B40" s="17"/>
      <c r="C40" s="17"/>
      <c r="D40" s="17"/>
      <c r="E40" s="17"/>
      <c r="F40" s="17"/>
      <c r="G40" s="17"/>
      <c r="H40" s="93"/>
      <c r="I40" s="108"/>
      <c r="J40" s="52" t="s">
        <v>137</v>
      </c>
    </row>
    <row r="41" spans="1:10" ht="124.5" customHeight="1" thickBot="1" x14ac:dyDescent="0.3">
      <c r="A41" s="17"/>
      <c r="B41" s="17"/>
      <c r="C41" s="17"/>
      <c r="D41" s="17"/>
      <c r="E41" s="17">
        <v>111</v>
      </c>
      <c r="F41" s="17"/>
      <c r="G41" s="17"/>
      <c r="H41" s="17"/>
      <c r="I41" s="17"/>
      <c r="J41" s="17"/>
    </row>
    <row r="42" spans="1:10" ht="249" customHeight="1" thickBot="1" x14ac:dyDescent="0.3">
      <c r="A42" s="17"/>
      <c r="B42" s="17"/>
      <c r="C42" s="17"/>
      <c r="D42" s="17"/>
      <c r="E42" s="17"/>
      <c r="F42" s="17"/>
      <c r="G42" s="17"/>
      <c r="H42" s="17"/>
      <c r="I42" s="17"/>
      <c r="J42" s="17"/>
    </row>
    <row r="43" spans="1:10" ht="42" customHeight="1" thickBot="1" x14ac:dyDescent="0.3">
      <c r="A43" s="17"/>
      <c r="B43" s="17"/>
      <c r="C43" s="17"/>
      <c r="D43" s="17"/>
      <c r="E43" s="17"/>
      <c r="F43" s="17"/>
      <c r="G43" s="17"/>
      <c r="H43" s="17"/>
      <c r="I43" s="17"/>
      <c r="J43" s="17"/>
    </row>
    <row r="44" spans="1:10" ht="42" customHeight="1" thickBot="1" x14ac:dyDescent="0.3">
      <c r="A44" s="17"/>
      <c r="B44" s="17"/>
      <c r="C44" s="17"/>
      <c r="D44" s="17"/>
      <c r="E44" s="17"/>
      <c r="F44" s="17"/>
      <c r="G44" s="17"/>
      <c r="H44" s="17"/>
      <c r="I44" s="17"/>
      <c r="J44" s="17"/>
    </row>
    <row r="45" spans="1:10" ht="19.5" customHeight="1" thickBot="1" x14ac:dyDescent="0.3">
      <c r="A45" s="17"/>
      <c r="B45" s="17"/>
      <c r="C45" s="17"/>
      <c r="D45" s="17"/>
      <c r="E45" s="17"/>
      <c r="F45" s="17"/>
      <c r="G45" s="17"/>
      <c r="H45" s="17"/>
      <c r="I45" s="17"/>
      <c r="J45" s="17"/>
    </row>
    <row r="46" spans="1:10" ht="15.75" thickBot="1" x14ac:dyDescent="0.3">
      <c r="A46" s="17"/>
      <c r="B46" s="17"/>
      <c r="C46" s="17"/>
      <c r="D46" s="17"/>
      <c r="E46" s="17"/>
      <c r="F46" s="17"/>
      <c r="G46" s="17"/>
      <c r="H46" s="17"/>
      <c r="I46" s="17"/>
      <c r="J46" s="17"/>
    </row>
    <row r="47" spans="1:10" ht="15.75" thickBot="1" x14ac:dyDescent="0.3">
      <c r="A47" s="17"/>
      <c r="B47" s="17"/>
      <c r="C47" s="17"/>
      <c r="D47" s="17"/>
      <c r="E47" s="17"/>
      <c r="F47" s="17"/>
      <c r="G47" s="17"/>
      <c r="H47" s="17"/>
      <c r="I47" s="17"/>
      <c r="J47" s="17"/>
    </row>
    <row r="48" spans="1:10" ht="19.5" thickBot="1" x14ac:dyDescent="0.35">
      <c r="A48" s="218"/>
      <c r="B48" s="219"/>
      <c r="C48" s="219"/>
      <c r="D48" s="17"/>
      <c r="E48" s="17"/>
      <c r="F48" s="17"/>
      <c r="G48" s="17"/>
      <c r="H48" s="94"/>
      <c r="I48" s="17"/>
      <c r="J48" s="17"/>
    </row>
    <row r="49" spans="1:10" ht="15.75" thickBot="1" x14ac:dyDescent="0.3">
      <c r="A49" s="12"/>
      <c r="B49" s="17"/>
      <c r="C49" s="17"/>
      <c r="D49" s="17"/>
      <c r="E49" s="17"/>
      <c r="F49" s="94"/>
      <c r="G49" s="94"/>
      <c r="H49" s="17"/>
      <c r="I49" s="17"/>
      <c r="J49" s="17"/>
    </row>
    <row r="50" spans="1:10" ht="15.75" thickBot="1" x14ac:dyDescent="0.3">
      <c r="A50" s="109"/>
      <c r="B50" s="17"/>
      <c r="C50" s="17"/>
      <c r="D50" s="17"/>
      <c r="E50" s="94"/>
      <c r="F50" s="94"/>
      <c r="G50" s="94"/>
      <c r="H50" s="17"/>
      <c r="I50" s="17"/>
      <c r="J50" s="12"/>
    </row>
    <row r="51" spans="1:10" ht="37.5" customHeight="1" thickBot="1" x14ac:dyDescent="0.3">
      <c r="A51" s="110"/>
      <c r="B51" s="17"/>
      <c r="C51" s="17"/>
      <c r="D51" s="17"/>
      <c r="E51" s="94"/>
      <c r="F51" s="94"/>
      <c r="G51" s="94"/>
      <c r="H51" s="17"/>
      <c r="I51" s="17"/>
      <c r="J51" s="12"/>
    </row>
    <row r="52" spans="1:10" ht="15.75" thickBot="1" x14ac:dyDescent="0.3">
      <c r="A52" s="110"/>
      <c r="B52" s="17"/>
      <c r="C52" s="17"/>
      <c r="D52" s="17"/>
      <c r="E52" s="111"/>
      <c r="F52" s="94"/>
      <c r="G52" s="94"/>
      <c r="H52" s="17"/>
      <c r="I52" s="17"/>
      <c r="J52" s="12"/>
    </row>
    <row r="53" spans="1:10" ht="15.75" thickBot="1" x14ac:dyDescent="0.3">
      <c r="A53" s="109"/>
      <c r="B53" s="17"/>
      <c r="C53" s="17"/>
      <c r="D53" s="17"/>
      <c r="E53" s="94"/>
      <c r="F53" s="94"/>
      <c r="G53" s="94"/>
      <c r="H53" s="17"/>
      <c r="I53" s="17"/>
      <c r="J53" s="12"/>
    </row>
    <row r="54" spans="1:10" ht="15.75" thickBot="1" x14ac:dyDescent="0.3">
      <c r="A54" s="110"/>
      <c r="B54" s="17"/>
      <c r="C54" s="17"/>
      <c r="D54" s="17"/>
      <c r="E54" s="94"/>
      <c r="F54" s="94"/>
      <c r="G54" s="94"/>
      <c r="H54" s="17"/>
      <c r="I54" s="17"/>
      <c r="J54" s="12"/>
    </row>
    <row r="55" spans="1:10" ht="15.75" thickBot="1" x14ac:dyDescent="0.3">
      <c r="A55" s="109"/>
      <c r="B55" s="17"/>
      <c r="C55" s="17"/>
      <c r="D55" s="17"/>
      <c r="E55" s="94"/>
      <c r="F55" s="94"/>
      <c r="G55" s="94"/>
      <c r="H55" s="17"/>
      <c r="I55" s="17"/>
      <c r="J55" s="12"/>
    </row>
    <row r="56" spans="1:10" ht="15.75" thickBot="1" x14ac:dyDescent="0.3">
      <c r="A56" s="109"/>
      <c r="B56" s="17"/>
      <c r="C56" s="17"/>
      <c r="D56" s="17"/>
      <c r="E56" s="94"/>
      <c r="F56" s="94"/>
      <c r="G56" s="94"/>
      <c r="H56" s="17"/>
      <c r="I56" s="17"/>
      <c r="J56" s="12"/>
    </row>
    <row r="57" spans="1:10" x14ac:dyDescent="0.25">
      <c r="A57" s="30"/>
      <c r="E57" s="13"/>
      <c r="F57" s="13"/>
      <c r="G57" s="13"/>
      <c r="J57" s="11"/>
    </row>
    <row r="58" spans="1:10" x14ac:dyDescent="0.25">
      <c r="A58" s="11"/>
      <c r="E58" s="13"/>
      <c r="J58" s="11"/>
    </row>
    <row r="59" spans="1:10" x14ac:dyDescent="0.25">
      <c r="A59" s="11"/>
      <c r="F59" s="13"/>
      <c r="G59" s="13"/>
      <c r="J59" s="11"/>
    </row>
    <row r="60" spans="1:10" x14ac:dyDescent="0.25">
      <c r="A60" s="11"/>
      <c r="J60" s="11"/>
    </row>
    <row r="61" spans="1:10" x14ac:dyDescent="0.25">
      <c r="A61" s="11"/>
      <c r="J61" s="11"/>
    </row>
    <row r="62" spans="1:10" x14ac:dyDescent="0.25">
      <c r="A62" s="11"/>
      <c r="J62" s="11"/>
    </row>
    <row r="63" spans="1:10" x14ac:dyDescent="0.25">
      <c r="A63" s="11"/>
    </row>
    <row r="64" spans="1:10" x14ac:dyDescent="0.25">
      <c r="A64" s="11"/>
    </row>
    <row r="65" spans="1:1" x14ac:dyDescent="0.25">
      <c r="A65" s="11"/>
    </row>
  </sheetData>
  <mergeCells count="5">
    <mergeCell ref="C2:D2"/>
    <mergeCell ref="E2:F2"/>
    <mergeCell ref="H2:I2"/>
    <mergeCell ref="A48:C48"/>
    <mergeCell ref="A1:D1"/>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A713-81B4-4A64-876D-4BC87816182E}">
  <sheetPr>
    <pageSetUpPr fitToPage="1"/>
  </sheetPr>
  <dimension ref="A1:K69"/>
  <sheetViews>
    <sheetView zoomScale="80" zoomScaleNormal="80" workbookViewId="0">
      <pane xSplit="1" ySplit="3" topLeftCell="B19" activePane="bottomRight" state="frozen"/>
      <selection pane="topRight" activeCell="B1" sqref="B1"/>
      <selection pane="bottomLeft" activeCell="A4" sqref="A4"/>
      <selection pane="bottomRight" activeCell="M6" sqref="M6"/>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206" t="s">
        <v>230</v>
      </c>
      <c r="B1" s="207"/>
      <c r="C1" s="207"/>
      <c r="D1" s="208"/>
    </row>
    <row r="2" spans="1:10" ht="16.5" thickBot="1" x14ac:dyDescent="0.3">
      <c r="A2" s="16" t="s">
        <v>26</v>
      </c>
      <c r="B2" s="16"/>
      <c r="C2" s="209" t="s">
        <v>39</v>
      </c>
      <c r="D2" s="209"/>
      <c r="E2" s="210" t="s">
        <v>24</v>
      </c>
      <c r="F2" s="211"/>
      <c r="G2" s="212"/>
      <c r="H2" s="209" t="s">
        <v>25</v>
      </c>
      <c r="I2" s="209"/>
      <c r="J2" s="17"/>
    </row>
    <row r="3" spans="1:10" ht="25.5" customHeight="1" thickBot="1" x14ac:dyDescent="0.3">
      <c r="A3" s="33" t="s">
        <v>0</v>
      </c>
      <c r="B3" s="34" t="s">
        <v>38</v>
      </c>
      <c r="C3" s="35" t="s">
        <v>259</v>
      </c>
      <c r="D3" s="35" t="s">
        <v>260</v>
      </c>
      <c r="E3" s="35" t="s">
        <v>259</v>
      </c>
      <c r="F3" s="33" t="s">
        <v>260</v>
      </c>
      <c r="G3" s="122" t="s">
        <v>141</v>
      </c>
      <c r="H3" s="33" t="s">
        <v>1</v>
      </c>
      <c r="I3" s="33" t="s">
        <v>27</v>
      </c>
      <c r="J3" s="107" t="s">
        <v>192</v>
      </c>
    </row>
    <row r="4" spans="1:10" ht="25.5" customHeight="1" thickBot="1" x14ac:dyDescent="0.3">
      <c r="A4" s="36" t="s">
        <v>231</v>
      </c>
      <c r="B4" s="37"/>
      <c r="C4" s="37"/>
      <c r="D4" s="37"/>
      <c r="E4" s="89"/>
      <c r="F4" s="37"/>
      <c r="G4" s="37"/>
      <c r="H4" s="37"/>
      <c r="I4" s="37"/>
      <c r="J4" s="38"/>
    </row>
    <row r="5" spans="1:10" ht="87.75" customHeight="1" thickBot="1" x14ac:dyDescent="0.3">
      <c r="A5" s="18" t="s">
        <v>232</v>
      </c>
      <c r="B5" s="21">
        <v>100000</v>
      </c>
      <c r="C5" s="112">
        <v>20000</v>
      </c>
      <c r="D5" s="22">
        <v>32500</v>
      </c>
      <c r="E5" s="24">
        <v>12500</v>
      </c>
      <c r="F5" s="22">
        <v>0</v>
      </c>
      <c r="G5" s="22" t="s">
        <v>144</v>
      </c>
      <c r="H5" s="22"/>
      <c r="I5" s="22"/>
      <c r="J5" s="49" t="s">
        <v>270</v>
      </c>
    </row>
    <row r="6" spans="1:10" ht="111" customHeight="1" thickBot="1" x14ac:dyDescent="0.3">
      <c r="A6" s="18" t="s">
        <v>233</v>
      </c>
      <c r="B6" s="22">
        <v>469222</v>
      </c>
      <c r="C6" s="112">
        <v>75000</v>
      </c>
      <c r="D6" s="23">
        <v>135000</v>
      </c>
      <c r="E6" s="24">
        <v>35000</v>
      </c>
      <c r="F6" s="22">
        <v>0</v>
      </c>
      <c r="G6" s="22" t="s">
        <v>144</v>
      </c>
      <c r="H6" s="22"/>
      <c r="I6" s="22"/>
      <c r="J6" s="49" t="s">
        <v>271</v>
      </c>
    </row>
    <row r="7" spans="1:10" ht="106.5" customHeight="1" thickBot="1" x14ac:dyDescent="0.3">
      <c r="A7" s="18" t="s">
        <v>234</v>
      </c>
      <c r="B7" s="22">
        <v>62441</v>
      </c>
      <c r="C7" s="112">
        <v>9000</v>
      </c>
      <c r="D7" s="22">
        <v>18000</v>
      </c>
      <c r="E7" s="21">
        <v>9000</v>
      </c>
      <c r="F7" s="22">
        <v>0</v>
      </c>
      <c r="G7" s="22" t="s">
        <v>253</v>
      </c>
      <c r="H7" s="22"/>
      <c r="I7" s="22"/>
      <c r="J7" s="49" t="s">
        <v>272</v>
      </c>
    </row>
    <row r="8" spans="1:10" ht="100.5" customHeight="1" thickBot="1" x14ac:dyDescent="0.3">
      <c r="A8" s="18" t="s">
        <v>235</v>
      </c>
      <c r="B8" s="21">
        <v>28500</v>
      </c>
      <c r="C8" s="112"/>
      <c r="D8" s="22"/>
      <c r="E8" s="21">
        <v>5000</v>
      </c>
      <c r="F8" s="22">
        <v>5000</v>
      </c>
      <c r="G8" s="22" t="s">
        <v>255</v>
      </c>
      <c r="H8" s="22"/>
      <c r="I8" s="22"/>
      <c r="J8" s="49" t="s">
        <v>257</v>
      </c>
    </row>
    <row r="9" spans="1:10" ht="88.5" customHeight="1" thickBot="1" x14ac:dyDescent="0.3">
      <c r="A9" s="11" t="s">
        <v>237</v>
      </c>
      <c r="B9" s="22">
        <v>7000</v>
      </c>
      <c r="C9" s="112"/>
      <c r="D9" s="22"/>
      <c r="E9" s="21">
        <v>4000</v>
      </c>
      <c r="F9" s="22">
        <v>0</v>
      </c>
      <c r="G9" s="22" t="s">
        <v>254</v>
      </c>
      <c r="H9" s="22"/>
      <c r="I9" s="22"/>
      <c r="J9" s="49" t="s">
        <v>273</v>
      </c>
    </row>
    <row r="10" spans="1:10" ht="151.5" customHeight="1" thickBot="1" x14ac:dyDescent="0.3">
      <c r="A10" s="18" t="s">
        <v>236</v>
      </c>
      <c r="B10" s="22">
        <v>39450</v>
      </c>
      <c r="C10" s="112">
        <v>15000</v>
      </c>
      <c r="D10" s="22">
        <v>15000</v>
      </c>
      <c r="E10" s="22">
        <v>27450</v>
      </c>
      <c r="F10" s="22">
        <v>450</v>
      </c>
      <c r="G10" s="22" t="s">
        <v>255</v>
      </c>
      <c r="H10" s="22"/>
      <c r="I10" s="22"/>
      <c r="J10" s="84" t="s">
        <v>274</v>
      </c>
    </row>
    <row r="11" spans="1:10" ht="173.25" customHeight="1" thickBot="1" x14ac:dyDescent="0.3">
      <c r="A11" s="18" t="s">
        <v>238</v>
      </c>
      <c r="B11" s="21">
        <v>96350</v>
      </c>
      <c r="C11" s="112"/>
      <c r="D11" s="22"/>
      <c r="E11" s="21">
        <v>25000</v>
      </c>
      <c r="F11" s="22">
        <v>25000</v>
      </c>
      <c r="G11" s="22" t="s">
        <v>144</v>
      </c>
      <c r="H11" s="25"/>
      <c r="I11" s="22"/>
      <c r="J11" s="49" t="s">
        <v>256</v>
      </c>
    </row>
    <row r="12" spans="1:10" ht="104.25" customHeight="1" thickBot="1" x14ac:dyDescent="0.3">
      <c r="A12" s="18" t="s">
        <v>239</v>
      </c>
      <c r="B12" s="22">
        <v>375000</v>
      </c>
      <c r="C12" s="22">
        <v>25000</v>
      </c>
      <c r="D12" s="22">
        <v>25000</v>
      </c>
      <c r="E12" s="21">
        <v>25000</v>
      </c>
      <c r="F12" s="22">
        <v>0</v>
      </c>
      <c r="G12" s="22" t="s">
        <v>144</v>
      </c>
      <c r="H12" s="22"/>
      <c r="I12" s="22"/>
      <c r="J12" s="49" t="s">
        <v>275</v>
      </c>
    </row>
    <row r="13" spans="1:10" ht="89.25" customHeight="1" thickBot="1" x14ac:dyDescent="0.3">
      <c r="A13" s="18" t="s">
        <v>240</v>
      </c>
      <c r="B13" s="22">
        <v>14494</v>
      </c>
      <c r="C13" s="112"/>
      <c r="D13" s="22"/>
      <c r="E13" s="21">
        <v>11494</v>
      </c>
      <c r="F13" s="22">
        <v>7000</v>
      </c>
      <c r="G13" s="22" t="s">
        <v>145</v>
      </c>
      <c r="H13" s="22"/>
      <c r="I13" s="22"/>
      <c r="J13" s="49" t="s">
        <v>276</v>
      </c>
    </row>
    <row r="14" spans="1:10" ht="155.25" customHeight="1" thickBot="1" x14ac:dyDescent="0.3">
      <c r="A14" s="18" t="s">
        <v>241</v>
      </c>
      <c r="B14" s="22">
        <v>50500</v>
      </c>
      <c r="C14" s="22">
        <v>14000</v>
      </c>
      <c r="D14" s="22">
        <v>17000</v>
      </c>
      <c r="E14" s="21">
        <v>14000</v>
      </c>
      <c r="F14" s="22">
        <v>1500</v>
      </c>
      <c r="G14" s="22" t="s">
        <v>144</v>
      </c>
      <c r="H14" s="25"/>
      <c r="I14" s="25"/>
      <c r="J14" s="49" t="s">
        <v>277</v>
      </c>
    </row>
    <row r="15" spans="1:10" ht="159.75" customHeight="1" thickBot="1" x14ac:dyDescent="0.3">
      <c r="A15" s="18" t="s">
        <v>242</v>
      </c>
      <c r="B15" s="21">
        <v>41000</v>
      </c>
      <c r="C15" s="22">
        <v>32000</v>
      </c>
      <c r="D15" s="22">
        <v>32000</v>
      </c>
      <c r="E15" s="21">
        <v>32000</v>
      </c>
      <c r="F15" s="22">
        <v>0</v>
      </c>
      <c r="G15" s="22" t="s">
        <v>144</v>
      </c>
      <c r="H15" s="22"/>
      <c r="I15" s="22"/>
      <c r="J15" s="49" t="s">
        <v>278</v>
      </c>
    </row>
    <row r="16" spans="1:10" ht="122.25" customHeight="1" thickBot="1" x14ac:dyDescent="0.3">
      <c r="A16" s="18" t="s">
        <v>243</v>
      </c>
      <c r="B16" s="22">
        <v>15000</v>
      </c>
      <c r="C16" s="23"/>
      <c r="D16" s="22"/>
      <c r="E16" s="21">
        <v>10000</v>
      </c>
      <c r="F16" s="22">
        <v>0</v>
      </c>
      <c r="G16" s="22" t="s">
        <v>255</v>
      </c>
      <c r="H16" s="25"/>
      <c r="I16" s="25"/>
      <c r="J16" s="49" t="s">
        <v>258</v>
      </c>
    </row>
    <row r="17" spans="1:11" ht="131.25" customHeight="1" thickBot="1" x14ac:dyDescent="0.3">
      <c r="A17" s="18" t="s">
        <v>244</v>
      </c>
      <c r="B17" s="22">
        <v>12760</v>
      </c>
      <c r="C17" s="113">
        <v>12760</v>
      </c>
      <c r="D17" s="22">
        <v>0</v>
      </c>
      <c r="E17" s="21"/>
      <c r="F17" s="22"/>
      <c r="G17" s="22" t="s">
        <v>145</v>
      </c>
      <c r="H17" s="22"/>
      <c r="I17" s="22"/>
      <c r="J17" s="49" t="s">
        <v>279</v>
      </c>
    </row>
    <row r="18" spans="1:11" ht="87" customHeight="1" thickBot="1" x14ac:dyDescent="0.3">
      <c r="A18" s="18" t="s">
        <v>245</v>
      </c>
      <c r="B18" s="22">
        <v>86485</v>
      </c>
      <c r="C18" s="23">
        <v>3000</v>
      </c>
      <c r="D18" s="22">
        <v>0</v>
      </c>
      <c r="E18" s="21"/>
      <c r="F18" s="22"/>
      <c r="G18" s="22" t="s">
        <v>145</v>
      </c>
      <c r="H18" s="22"/>
      <c r="I18" s="22"/>
      <c r="J18" s="49" t="s">
        <v>261</v>
      </c>
    </row>
    <row r="19" spans="1:11" ht="104.25" customHeight="1" thickBot="1" x14ac:dyDescent="0.3">
      <c r="A19" s="18" t="s">
        <v>246</v>
      </c>
      <c r="B19" s="22">
        <v>80000</v>
      </c>
      <c r="C19" s="23">
        <v>4000</v>
      </c>
      <c r="D19" s="22">
        <v>4000</v>
      </c>
      <c r="E19" s="21"/>
      <c r="F19" s="22"/>
      <c r="G19" s="22" t="s">
        <v>148</v>
      </c>
      <c r="H19" s="22"/>
      <c r="I19" s="22"/>
      <c r="J19" s="49" t="s">
        <v>262</v>
      </c>
    </row>
    <row r="20" spans="1:11" ht="112.5" customHeight="1" thickBot="1" x14ac:dyDescent="0.3">
      <c r="A20" s="18" t="s">
        <v>247</v>
      </c>
      <c r="B20" s="22">
        <v>10500</v>
      </c>
      <c r="C20" s="23">
        <v>10500</v>
      </c>
      <c r="D20" s="22">
        <v>10500</v>
      </c>
      <c r="E20" s="21"/>
      <c r="F20" s="22"/>
      <c r="G20" s="22" t="s">
        <v>255</v>
      </c>
      <c r="H20" s="22"/>
      <c r="I20" s="22"/>
      <c r="J20" s="49" t="s">
        <v>263</v>
      </c>
    </row>
    <row r="21" spans="1:11" ht="117" customHeight="1" thickBot="1" x14ac:dyDescent="0.3">
      <c r="A21" s="18" t="s">
        <v>248</v>
      </c>
      <c r="B21" s="22">
        <v>25000</v>
      </c>
      <c r="C21" s="23">
        <v>25000</v>
      </c>
      <c r="D21" s="22">
        <v>25000</v>
      </c>
      <c r="E21" s="21"/>
      <c r="F21" s="22"/>
      <c r="G21" s="22" t="s">
        <v>148</v>
      </c>
      <c r="H21" s="22"/>
      <c r="I21" s="22"/>
      <c r="J21" s="49" t="s">
        <v>280</v>
      </c>
    </row>
    <row r="22" spans="1:11" ht="114" customHeight="1" thickBot="1" x14ac:dyDescent="0.3">
      <c r="A22" s="18" t="s">
        <v>249</v>
      </c>
      <c r="B22" s="22">
        <v>130000</v>
      </c>
      <c r="C22" s="23">
        <v>8000</v>
      </c>
      <c r="D22" s="22">
        <v>8000</v>
      </c>
      <c r="E22" s="21"/>
      <c r="F22" s="22"/>
      <c r="G22" s="22" t="s">
        <v>148</v>
      </c>
      <c r="H22" s="22"/>
      <c r="I22" s="22"/>
      <c r="J22" s="49" t="s">
        <v>264</v>
      </c>
    </row>
    <row r="23" spans="1:11" ht="105" customHeight="1" thickBot="1" x14ac:dyDescent="0.3">
      <c r="A23" s="11" t="s">
        <v>250</v>
      </c>
      <c r="B23" s="22">
        <v>26000</v>
      </c>
      <c r="C23" s="23">
        <v>13000</v>
      </c>
      <c r="D23" s="22">
        <v>13000</v>
      </c>
      <c r="E23" s="21"/>
      <c r="F23" s="22"/>
      <c r="G23" s="22" t="s">
        <v>266</v>
      </c>
      <c r="H23" s="22"/>
      <c r="I23" s="22"/>
      <c r="J23" s="49" t="s">
        <v>281</v>
      </c>
    </row>
    <row r="24" spans="1:11" ht="85.5" customHeight="1" thickBot="1" x14ac:dyDescent="0.3">
      <c r="A24" s="18" t="s">
        <v>251</v>
      </c>
      <c r="B24" s="22">
        <v>5000</v>
      </c>
      <c r="C24" s="23">
        <v>833</v>
      </c>
      <c r="D24" s="22">
        <v>833</v>
      </c>
      <c r="E24" s="21"/>
      <c r="F24" s="22"/>
      <c r="G24" s="22" t="s">
        <v>148</v>
      </c>
      <c r="H24" s="22"/>
      <c r="I24" s="22"/>
      <c r="J24" s="49" t="s">
        <v>265</v>
      </c>
    </row>
    <row r="25" spans="1:11" ht="54.75" customHeight="1" thickBot="1" x14ac:dyDescent="0.3">
      <c r="A25" s="18" t="s">
        <v>267</v>
      </c>
      <c r="B25" s="58"/>
      <c r="C25" s="120"/>
      <c r="D25" s="58">
        <v>5000</v>
      </c>
      <c r="E25" s="121"/>
      <c r="F25" s="58"/>
      <c r="G25" s="58"/>
      <c r="H25" s="58"/>
      <c r="I25" s="58"/>
      <c r="J25" s="52" t="s">
        <v>282</v>
      </c>
    </row>
    <row r="26" spans="1:11" ht="54.75" customHeight="1" thickBot="1" x14ac:dyDescent="0.3">
      <c r="A26" s="18" t="s">
        <v>311</v>
      </c>
      <c r="B26" s="58">
        <v>198504</v>
      </c>
      <c r="C26" s="120">
        <v>75000</v>
      </c>
      <c r="D26" s="58">
        <v>75000</v>
      </c>
      <c r="E26" s="121"/>
      <c r="F26" s="58"/>
      <c r="G26" s="58"/>
      <c r="H26" s="58"/>
      <c r="I26" s="58"/>
      <c r="J26" s="52"/>
    </row>
    <row r="27" spans="1:11" ht="54.75" customHeight="1" thickBot="1" x14ac:dyDescent="0.3">
      <c r="A27" s="151" t="s">
        <v>312</v>
      </c>
      <c r="B27" s="58"/>
      <c r="C27" s="120">
        <v>8750</v>
      </c>
      <c r="D27" s="58">
        <v>8750</v>
      </c>
      <c r="E27" s="121"/>
      <c r="F27" s="58"/>
      <c r="G27" s="58"/>
      <c r="H27" s="58"/>
      <c r="I27" s="58"/>
      <c r="J27" s="52"/>
      <c r="K27" s="152"/>
    </row>
    <row r="28" spans="1:11" ht="36" customHeight="1" thickBot="1" x14ac:dyDescent="0.3">
      <c r="A28" s="39" t="s">
        <v>313</v>
      </c>
      <c r="B28" s="114">
        <f>SUM(B5:B24)</f>
        <v>1674702</v>
      </c>
      <c r="C28" s="115">
        <f>SUM(C5:C24)</f>
        <v>267093</v>
      </c>
      <c r="D28" s="115">
        <f>SUM(D5:D27)</f>
        <v>424583</v>
      </c>
      <c r="E28" s="115">
        <f>SUM(E5:E24)</f>
        <v>210444</v>
      </c>
      <c r="F28" s="115">
        <f>SUM(F5:F24)</f>
        <v>38950</v>
      </c>
      <c r="G28" s="115"/>
      <c r="H28" s="115">
        <f>SUM(H5:H24)</f>
        <v>0</v>
      </c>
      <c r="I28" s="115">
        <f>SUM(I5:I24)</f>
        <v>0</v>
      </c>
      <c r="J28" s="51"/>
    </row>
    <row r="29" spans="1:11" ht="141" customHeight="1" thickBot="1" x14ac:dyDescent="0.3">
      <c r="A29" s="116"/>
      <c r="B29" s="40"/>
      <c r="C29" s="117" t="s">
        <v>268</v>
      </c>
      <c r="D29" s="114">
        <v>344203</v>
      </c>
      <c r="E29" s="118" t="s">
        <v>102</v>
      </c>
      <c r="F29" s="115">
        <v>84829</v>
      </c>
      <c r="G29" s="41"/>
      <c r="H29" s="41"/>
      <c r="I29" s="41"/>
      <c r="J29" s="119" t="s">
        <v>269</v>
      </c>
    </row>
    <row r="30" spans="1:11" ht="70.5" customHeight="1" thickBot="1" x14ac:dyDescent="0.3">
      <c r="A30" s="116"/>
      <c r="B30" s="40"/>
      <c r="C30" s="123" t="s">
        <v>252</v>
      </c>
      <c r="D30" s="114">
        <f>D29-D28</f>
        <v>-80380</v>
      </c>
      <c r="E30" s="118" t="s">
        <v>252</v>
      </c>
      <c r="F30" s="115">
        <f>F29-F28</f>
        <v>45879</v>
      </c>
      <c r="G30" s="41"/>
      <c r="H30" s="41"/>
      <c r="I30" s="41"/>
      <c r="J30" s="51"/>
    </row>
    <row r="31" spans="1:11" ht="18.75" x14ac:dyDescent="0.25">
      <c r="A31" s="11"/>
      <c r="C31" s="124"/>
      <c r="D31" s="125"/>
      <c r="J31" s="11"/>
    </row>
    <row r="32" spans="1:11" ht="33" customHeight="1" x14ac:dyDescent="0.25">
      <c r="A32" s="220" t="s">
        <v>283</v>
      </c>
      <c r="B32" s="205"/>
      <c r="C32" s="126"/>
      <c r="D32" s="126"/>
      <c r="E32" s="126"/>
      <c r="F32" s="126"/>
      <c r="G32" s="126"/>
      <c r="H32" s="126"/>
      <c r="I32" s="126"/>
      <c r="J32" s="127"/>
    </row>
    <row r="33" spans="1:10" ht="106.5" customHeight="1" x14ac:dyDescent="0.25">
      <c r="A33" s="128" t="s">
        <v>284</v>
      </c>
      <c r="B33" s="129">
        <v>15000</v>
      </c>
      <c r="C33" s="144"/>
      <c r="D33" s="144"/>
      <c r="E33" s="130">
        <v>10000</v>
      </c>
      <c r="F33" s="129">
        <v>10000</v>
      </c>
      <c r="G33" s="131" t="s">
        <v>295</v>
      </c>
      <c r="H33" s="131"/>
      <c r="I33" s="131"/>
      <c r="J33" s="132" t="s">
        <v>301</v>
      </c>
    </row>
    <row r="34" spans="1:10" ht="96.75" customHeight="1" x14ac:dyDescent="0.25">
      <c r="A34" s="128" t="s">
        <v>285</v>
      </c>
      <c r="B34" s="129">
        <v>67000</v>
      </c>
      <c r="C34" s="145"/>
      <c r="D34" s="146"/>
      <c r="E34" s="130">
        <v>5000</v>
      </c>
      <c r="F34" s="129">
        <v>5000</v>
      </c>
      <c r="G34" s="131" t="s">
        <v>253</v>
      </c>
      <c r="H34" s="131"/>
      <c r="I34" s="131"/>
      <c r="J34" s="133" t="s">
        <v>303</v>
      </c>
    </row>
    <row r="35" spans="1:10" ht="132.75" x14ac:dyDescent="0.25">
      <c r="A35" s="128" t="s">
        <v>286</v>
      </c>
      <c r="B35" s="129">
        <v>40500</v>
      </c>
      <c r="C35" s="144"/>
      <c r="D35" s="144"/>
      <c r="E35" s="130">
        <v>5000</v>
      </c>
      <c r="F35" s="129">
        <v>5000</v>
      </c>
      <c r="G35" s="131" t="s">
        <v>253</v>
      </c>
      <c r="H35" s="131"/>
      <c r="I35" s="131"/>
      <c r="J35" s="133" t="s">
        <v>304</v>
      </c>
    </row>
    <row r="36" spans="1:10" ht="163.5" customHeight="1" x14ac:dyDescent="0.25">
      <c r="A36" s="128" t="s">
        <v>287</v>
      </c>
      <c r="B36" s="129">
        <v>17000</v>
      </c>
      <c r="C36" s="144"/>
      <c r="D36" s="146"/>
      <c r="E36" s="129">
        <v>5000</v>
      </c>
      <c r="F36" s="131">
        <v>5000</v>
      </c>
      <c r="G36" s="131" t="s">
        <v>253</v>
      </c>
      <c r="H36" s="131"/>
      <c r="I36" s="131"/>
      <c r="J36" s="133" t="s">
        <v>305</v>
      </c>
    </row>
    <row r="37" spans="1:10" ht="120.75" x14ac:dyDescent="0.25">
      <c r="A37" s="128" t="s">
        <v>288</v>
      </c>
      <c r="B37" s="129">
        <v>1400</v>
      </c>
      <c r="C37" s="144"/>
      <c r="D37" s="144"/>
      <c r="E37" s="129">
        <v>1400</v>
      </c>
      <c r="F37" s="129">
        <v>1400</v>
      </c>
      <c r="G37" s="131" t="s">
        <v>296</v>
      </c>
      <c r="H37" s="131"/>
      <c r="I37" s="131"/>
      <c r="J37" s="133" t="s">
        <v>306</v>
      </c>
    </row>
    <row r="38" spans="1:10" ht="85.5" customHeight="1" x14ac:dyDescent="0.25">
      <c r="A38" s="128" t="s">
        <v>289</v>
      </c>
      <c r="B38" s="129">
        <v>2500</v>
      </c>
      <c r="C38" s="144"/>
      <c r="D38" s="144"/>
      <c r="E38" s="129">
        <v>1500</v>
      </c>
      <c r="F38" s="129">
        <v>0</v>
      </c>
      <c r="G38" s="131" t="s">
        <v>253</v>
      </c>
      <c r="H38" s="131"/>
      <c r="I38" s="134"/>
      <c r="J38" s="133" t="s">
        <v>307</v>
      </c>
    </row>
    <row r="39" spans="1:10" ht="181.5" customHeight="1" x14ac:dyDescent="0.25">
      <c r="A39" s="128" t="s">
        <v>290</v>
      </c>
      <c r="B39" s="129">
        <v>75200</v>
      </c>
      <c r="C39" s="144"/>
      <c r="D39" s="144"/>
      <c r="E39" s="129">
        <v>15000</v>
      </c>
      <c r="F39" s="129">
        <v>11000</v>
      </c>
      <c r="G39" s="131" t="s">
        <v>297</v>
      </c>
      <c r="H39" s="131"/>
      <c r="I39" s="131"/>
      <c r="J39" s="133" t="s">
        <v>308</v>
      </c>
    </row>
    <row r="40" spans="1:10" ht="30" x14ac:dyDescent="0.25">
      <c r="A40" s="128" t="s">
        <v>291</v>
      </c>
      <c r="B40" s="129">
        <v>5000</v>
      </c>
      <c r="C40" s="144"/>
      <c r="D40" s="144"/>
      <c r="E40" s="129">
        <v>5000</v>
      </c>
      <c r="F40" s="129">
        <v>5000</v>
      </c>
      <c r="G40" s="131" t="s">
        <v>297</v>
      </c>
      <c r="H40" s="131"/>
      <c r="I40" s="131"/>
      <c r="J40" s="133" t="s">
        <v>292</v>
      </c>
    </row>
    <row r="41" spans="1:10" ht="149.25" customHeight="1" x14ac:dyDescent="0.25">
      <c r="A41" s="128" t="s">
        <v>293</v>
      </c>
      <c r="B41" s="129">
        <v>649882</v>
      </c>
      <c r="C41" s="146">
        <v>75000</v>
      </c>
      <c r="D41" s="146">
        <v>75000</v>
      </c>
      <c r="E41" s="129">
        <v>40000</v>
      </c>
      <c r="F41" s="129">
        <v>40000</v>
      </c>
      <c r="G41" s="131" t="s">
        <v>297</v>
      </c>
      <c r="H41" s="131"/>
      <c r="I41" s="131"/>
      <c r="J41" s="133" t="s">
        <v>309</v>
      </c>
    </row>
    <row r="42" spans="1:10" ht="206.25" customHeight="1" x14ac:dyDescent="0.25">
      <c r="A42" s="128" t="s">
        <v>294</v>
      </c>
      <c r="B42" s="129">
        <v>21000</v>
      </c>
      <c r="C42" s="146">
        <v>8750</v>
      </c>
      <c r="D42" s="146">
        <v>8750</v>
      </c>
      <c r="E42" s="129">
        <v>8750</v>
      </c>
      <c r="F42" s="129">
        <v>8750</v>
      </c>
      <c r="G42" s="131" t="s">
        <v>253</v>
      </c>
      <c r="H42" s="131"/>
      <c r="I42" s="131"/>
      <c r="J42" s="133" t="s">
        <v>310</v>
      </c>
    </row>
    <row r="43" spans="1:10" ht="18.75" x14ac:dyDescent="0.25">
      <c r="A43" s="135" t="s">
        <v>167</v>
      </c>
      <c r="B43" s="136">
        <f>SUM(B33:B42)</f>
        <v>894482</v>
      </c>
      <c r="C43" s="141"/>
      <c r="D43" s="141"/>
      <c r="E43" s="136">
        <f>SUM(E33+E34+E35+E36+E37+E38+E39+E41+E42)</f>
        <v>91650</v>
      </c>
      <c r="F43" s="143">
        <f>SUM(F33+F34+F35+F37+F38+F39+F41+F42+F36)</f>
        <v>86150</v>
      </c>
      <c r="G43" s="138"/>
      <c r="H43" s="138"/>
      <c r="I43" s="138"/>
      <c r="J43" s="139"/>
    </row>
    <row r="44" spans="1:10" ht="30.75" customHeight="1" x14ac:dyDescent="0.25">
      <c r="A44" s="140"/>
      <c r="B44" s="141"/>
      <c r="C44" s="141"/>
      <c r="D44" s="137"/>
      <c r="E44" s="136">
        <v>88312.27</v>
      </c>
      <c r="F44" s="136" t="s">
        <v>298</v>
      </c>
      <c r="G44" s="141"/>
      <c r="H44" s="141"/>
      <c r="I44" s="141"/>
      <c r="J44" s="142" t="s">
        <v>302</v>
      </c>
    </row>
    <row r="45" spans="1:10" ht="18.75" x14ac:dyDescent="0.25">
      <c r="A45" s="140"/>
      <c r="B45" s="136"/>
      <c r="C45" s="141"/>
      <c r="D45" s="136"/>
      <c r="E45" s="136">
        <f>E44-F43</f>
        <v>2162.2700000000041</v>
      </c>
      <c r="F45" s="136" t="s">
        <v>299</v>
      </c>
      <c r="G45" s="141"/>
      <c r="H45" s="141"/>
      <c r="I45" s="141"/>
      <c r="J45" s="142"/>
    </row>
    <row r="46" spans="1:10" ht="18.75" x14ac:dyDescent="0.25">
      <c r="A46" s="147"/>
      <c r="B46" s="148"/>
      <c r="C46" s="149"/>
      <c r="D46" s="148"/>
      <c r="E46" s="148"/>
      <c r="F46" s="148"/>
      <c r="G46" s="149"/>
      <c r="H46" s="149"/>
      <c r="I46" s="149"/>
      <c r="J46" s="150"/>
    </row>
    <row r="47" spans="1:10" ht="34.5" customHeight="1" x14ac:dyDescent="0.25">
      <c r="J47" s="11"/>
    </row>
    <row r="48" spans="1:10" ht="168" customHeight="1" x14ac:dyDescent="0.25">
      <c r="J48" s="11"/>
    </row>
    <row r="49" spans="10:10" ht="76.900000000000006" customHeight="1" x14ac:dyDescent="0.25">
      <c r="J49" s="11"/>
    </row>
    <row r="50" spans="10:10" ht="120.6" customHeight="1" x14ac:dyDescent="0.25">
      <c r="J50" s="11"/>
    </row>
    <row r="51" spans="10:10" ht="78" customHeight="1" x14ac:dyDescent="0.25"/>
    <row r="52" spans="10:10" ht="52.9" customHeight="1" x14ac:dyDescent="0.25"/>
    <row r="53" spans="10:10" ht="96.6" customHeight="1" x14ac:dyDescent="0.25"/>
    <row r="54" spans="10:10" ht="49.15" customHeight="1" x14ac:dyDescent="0.25"/>
    <row r="55" spans="10:10" ht="35.450000000000003" customHeight="1" x14ac:dyDescent="0.25"/>
    <row r="56" spans="10:10" ht="45.6" customHeight="1" x14ac:dyDescent="0.25"/>
    <row r="57" spans="10:10" ht="139.9" customHeight="1" x14ac:dyDescent="0.25"/>
    <row r="58" spans="10:10" ht="139.9" customHeight="1" x14ac:dyDescent="0.25"/>
    <row r="59" spans="10:10" ht="139.9" customHeight="1" x14ac:dyDescent="0.25"/>
    <row r="60" spans="10:10" ht="42.6" customHeight="1" x14ac:dyDescent="0.25"/>
    <row r="61" spans="10:10" ht="59.45" customHeight="1" x14ac:dyDescent="0.25"/>
    <row r="62" spans="10:10" ht="141" customHeight="1" x14ac:dyDescent="0.25"/>
    <row r="63" spans="10:10" ht="60" customHeight="1" x14ac:dyDescent="0.25"/>
    <row r="64" spans="10:10" ht="84" customHeight="1" x14ac:dyDescent="0.25"/>
    <row r="65" ht="100.15" customHeight="1" x14ac:dyDescent="0.25"/>
    <row r="66" ht="100.15" customHeight="1" x14ac:dyDescent="0.25"/>
    <row r="67" ht="31.9" customHeight="1" x14ac:dyDescent="0.25"/>
    <row r="68" ht="23.45" customHeight="1" x14ac:dyDescent="0.25"/>
    <row r="69" ht="29.45" customHeight="1" x14ac:dyDescent="0.25"/>
  </sheetData>
  <mergeCells count="5">
    <mergeCell ref="A1:D1"/>
    <mergeCell ref="C2:D2"/>
    <mergeCell ref="H2:I2"/>
    <mergeCell ref="E2:G2"/>
    <mergeCell ref="A32:B32"/>
  </mergeCells>
  <pageMargins left="0.7" right="0.7"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EDD5F-6E8A-4580-AFF1-64E4C69942F2}">
  <sheetPr>
    <pageSetUpPr fitToPage="1"/>
  </sheetPr>
  <dimension ref="A1:K79"/>
  <sheetViews>
    <sheetView zoomScale="80" zoomScaleNormal="80" workbookViewId="0">
      <pane xSplit="1" ySplit="3" topLeftCell="B62" activePane="bottomRight" state="frozen"/>
      <selection pane="topRight" activeCell="B1" sqref="B1"/>
      <selection pane="bottomLeft" activeCell="A4" sqref="A4"/>
      <selection pane="bottomRight" activeCell="A47" sqref="A47:J69"/>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206" t="s">
        <v>356</v>
      </c>
      <c r="B1" s="207"/>
      <c r="C1" s="207"/>
      <c r="D1" s="208"/>
    </row>
    <row r="2" spans="1:10" ht="16.5" thickBot="1" x14ac:dyDescent="0.3">
      <c r="A2" s="16" t="s">
        <v>26</v>
      </c>
      <c r="B2" s="16"/>
      <c r="C2" s="209" t="s">
        <v>39</v>
      </c>
      <c r="D2" s="209"/>
      <c r="E2" s="210" t="s">
        <v>24</v>
      </c>
      <c r="F2" s="211"/>
      <c r="G2" s="212"/>
      <c r="H2" s="209" t="s">
        <v>25</v>
      </c>
      <c r="I2" s="209"/>
      <c r="J2" s="17"/>
    </row>
    <row r="3" spans="1:10" ht="25.5" customHeight="1" thickBot="1" x14ac:dyDescent="0.3">
      <c r="A3" s="33" t="s">
        <v>0</v>
      </c>
      <c r="B3" s="34" t="s">
        <v>38</v>
      </c>
      <c r="C3" s="35" t="s">
        <v>259</v>
      </c>
      <c r="D3" s="35" t="s">
        <v>260</v>
      </c>
      <c r="E3" s="35" t="s">
        <v>259</v>
      </c>
      <c r="F3" s="33" t="s">
        <v>260</v>
      </c>
      <c r="G3" s="166" t="s">
        <v>141</v>
      </c>
      <c r="H3" s="33" t="s">
        <v>1</v>
      </c>
      <c r="I3" s="33" t="s">
        <v>27</v>
      </c>
      <c r="J3" s="166" t="s">
        <v>192</v>
      </c>
    </row>
    <row r="4" spans="1:10" ht="25.5" customHeight="1" thickBot="1" x14ac:dyDescent="0.3">
      <c r="A4" s="36" t="s">
        <v>231</v>
      </c>
      <c r="B4" s="37"/>
      <c r="C4" s="37"/>
      <c r="D4" s="37"/>
      <c r="E4" s="89"/>
      <c r="F4" s="37"/>
      <c r="G4" s="37"/>
      <c r="H4" s="37"/>
      <c r="I4" s="37"/>
      <c r="J4" s="38"/>
    </row>
    <row r="5" spans="1:10" ht="87.75" customHeight="1" thickBot="1" x14ac:dyDescent="0.3">
      <c r="A5" s="18" t="s">
        <v>232</v>
      </c>
      <c r="B5" s="21">
        <v>100000</v>
      </c>
      <c r="C5" s="112">
        <v>20000</v>
      </c>
      <c r="D5" s="22">
        <v>32500</v>
      </c>
      <c r="E5" s="24">
        <v>12500</v>
      </c>
      <c r="F5" s="22">
        <v>0</v>
      </c>
      <c r="G5" s="22" t="s">
        <v>144</v>
      </c>
      <c r="H5" s="22"/>
      <c r="I5" s="22"/>
      <c r="J5" s="49" t="s">
        <v>270</v>
      </c>
    </row>
    <row r="6" spans="1:10" ht="111" customHeight="1" thickBot="1" x14ac:dyDescent="0.3">
      <c r="A6" s="18" t="s">
        <v>233</v>
      </c>
      <c r="B6" s="22">
        <v>469222</v>
      </c>
      <c r="C6" s="112">
        <v>75000</v>
      </c>
      <c r="D6" s="23">
        <v>135000</v>
      </c>
      <c r="E6" s="24">
        <v>35000</v>
      </c>
      <c r="F6" s="22">
        <v>0</v>
      </c>
      <c r="G6" s="22" t="s">
        <v>144</v>
      </c>
      <c r="H6" s="22"/>
      <c r="I6" s="22"/>
      <c r="J6" s="49" t="s">
        <v>271</v>
      </c>
    </row>
    <row r="7" spans="1:10" ht="106.5" customHeight="1" thickBot="1" x14ac:dyDescent="0.3">
      <c r="A7" s="18" t="s">
        <v>234</v>
      </c>
      <c r="B7" s="22">
        <v>62441</v>
      </c>
      <c r="C7" s="112">
        <v>9000</v>
      </c>
      <c r="D7" s="22">
        <v>18000</v>
      </c>
      <c r="E7" s="21">
        <v>9000</v>
      </c>
      <c r="F7" s="22">
        <v>0</v>
      </c>
      <c r="G7" s="22" t="s">
        <v>253</v>
      </c>
      <c r="H7" s="22"/>
      <c r="I7" s="22"/>
      <c r="J7" s="49" t="s">
        <v>272</v>
      </c>
    </row>
    <row r="8" spans="1:10" ht="100.5" customHeight="1" thickBot="1" x14ac:dyDescent="0.3">
      <c r="A8" s="18" t="s">
        <v>235</v>
      </c>
      <c r="B8" s="21">
        <v>28500</v>
      </c>
      <c r="C8" s="112"/>
      <c r="D8" s="22"/>
      <c r="E8" s="21">
        <v>5000</v>
      </c>
      <c r="F8" s="22">
        <v>5000</v>
      </c>
      <c r="G8" s="22" t="s">
        <v>255</v>
      </c>
      <c r="H8" s="22"/>
      <c r="I8" s="22"/>
      <c r="J8" s="49" t="s">
        <v>257</v>
      </c>
    </row>
    <row r="9" spans="1:10" ht="88.5" customHeight="1" thickBot="1" x14ac:dyDescent="0.3">
      <c r="A9" s="11" t="s">
        <v>237</v>
      </c>
      <c r="B9" s="22">
        <v>7000</v>
      </c>
      <c r="C9" s="112"/>
      <c r="D9" s="22"/>
      <c r="E9" s="21">
        <v>4000</v>
      </c>
      <c r="F9" s="22">
        <v>0</v>
      </c>
      <c r="G9" s="22" t="s">
        <v>254</v>
      </c>
      <c r="H9" s="22"/>
      <c r="I9" s="22"/>
      <c r="J9" s="49" t="s">
        <v>273</v>
      </c>
    </row>
    <row r="10" spans="1:10" ht="151.5" customHeight="1" thickBot="1" x14ac:dyDescent="0.3">
      <c r="A10" s="18" t="s">
        <v>236</v>
      </c>
      <c r="B10" s="22">
        <v>39450</v>
      </c>
      <c r="C10" s="112">
        <v>15000</v>
      </c>
      <c r="D10" s="22">
        <v>15000</v>
      </c>
      <c r="E10" s="22">
        <v>27450</v>
      </c>
      <c r="F10" s="22">
        <v>450</v>
      </c>
      <c r="G10" s="22" t="s">
        <v>255</v>
      </c>
      <c r="H10" s="22"/>
      <c r="I10" s="22"/>
      <c r="J10" s="84" t="s">
        <v>274</v>
      </c>
    </row>
    <row r="11" spans="1:10" ht="173.25" customHeight="1" thickBot="1" x14ac:dyDescent="0.3">
      <c r="A11" s="18" t="s">
        <v>238</v>
      </c>
      <c r="B11" s="21">
        <v>96350</v>
      </c>
      <c r="C11" s="112"/>
      <c r="D11" s="22"/>
      <c r="E11" s="21">
        <v>25000</v>
      </c>
      <c r="F11" s="22">
        <v>25000</v>
      </c>
      <c r="G11" s="22" t="s">
        <v>144</v>
      </c>
      <c r="H11" s="25"/>
      <c r="I11" s="22"/>
      <c r="J11" s="49" t="s">
        <v>256</v>
      </c>
    </row>
    <row r="12" spans="1:10" ht="104.25" customHeight="1" thickBot="1" x14ac:dyDescent="0.3">
      <c r="A12" s="18" t="s">
        <v>239</v>
      </c>
      <c r="B12" s="22">
        <v>375000</v>
      </c>
      <c r="C12" s="22">
        <v>25000</v>
      </c>
      <c r="D12" s="22">
        <v>25000</v>
      </c>
      <c r="E12" s="21">
        <v>25000</v>
      </c>
      <c r="F12" s="22">
        <v>0</v>
      </c>
      <c r="G12" s="22" t="s">
        <v>144</v>
      </c>
      <c r="H12" s="22"/>
      <c r="I12" s="22"/>
      <c r="J12" s="49" t="s">
        <v>275</v>
      </c>
    </row>
    <row r="13" spans="1:10" ht="89.25" customHeight="1" thickBot="1" x14ac:dyDescent="0.3">
      <c r="A13" s="18" t="s">
        <v>240</v>
      </c>
      <c r="B13" s="22">
        <v>14494</v>
      </c>
      <c r="C13" s="112"/>
      <c r="D13" s="22"/>
      <c r="E13" s="21">
        <v>11494</v>
      </c>
      <c r="F13" s="22">
        <v>7000</v>
      </c>
      <c r="G13" s="22" t="s">
        <v>145</v>
      </c>
      <c r="H13" s="22"/>
      <c r="I13" s="22"/>
      <c r="J13" s="49" t="s">
        <v>276</v>
      </c>
    </row>
    <row r="14" spans="1:10" ht="155.25" customHeight="1" thickBot="1" x14ac:dyDescent="0.3">
      <c r="A14" s="18" t="s">
        <v>241</v>
      </c>
      <c r="B14" s="22">
        <v>50500</v>
      </c>
      <c r="C14" s="22">
        <v>14000</v>
      </c>
      <c r="D14" s="22">
        <v>17000</v>
      </c>
      <c r="E14" s="21">
        <v>14000</v>
      </c>
      <c r="F14" s="22">
        <v>1500</v>
      </c>
      <c r="G14" s="22" t="s">
        <v>144</v>
      </c>
      <c r="H14" s="25"/>
      <c r="I14" s="25"/>
      <c r="J14" s="49" t="s">
        <v>277</v>
      </c>
    </row>
    <row r="15" spans="1:10" ht="159.75" customHeight="1" thickBot="1" x14ac:dyDescent="0.3">
      <c r="A15" s="18" t="s">
        <v>242</v>
      </c>
      <c r="B15" s="21">
        <v>41000</v>
      </c>
      <c r="C15" s="22">
        <v>32000</v>
      </c>
      <c r="D15" s="22">
        <v>32000</v>
      </c>
      <c r="E15" s="21">
        <v>32000</v>
      </c>
      <c r="F15" s="22">
        <v>0</v>
      </c>
      <c r="G15" s="22" t="s">
        <v>144</v>
      </c>
      <c r="H15" s="22"/>
      <c r="I15" s="22"/>
      <c r="J15" s="49" t="s">
        <v>278</v>
      </c>
    </row>
    <row r="16" spans="1:10" ht="122.25" customHeight="1" thickBot="1" x14ac:dyDescent="0.3">
      <c r="A16" s="18" t="s">
        <v>243</v>
      </c>
      <c r="B16" s="22">
        <v>15000</v>
      </c>
      <c r="C16" s="23"/>
      <c r="D16" s="22"/>
      <c r="E16" s="21">
        <v>10000</v>
      </c>
      <c r="F16" s="22">
        <v>0</v>
      </c>
      <c r="G16" s="22" t="s">
        <v>255</v>
      </c>
      <c r="H16" s="25"/>
      <c r="I16" s="25"/>
      <c r="J16" s="49" t="s">
        <v>258</v>
      </c>
    </row>
    <row r="17" spans="1:11" ht="131.25" customHeight="1" thickBot="1" x14ac:dyDescent="0.3">
      <c r="A17" s="18" t="s">
        <v>244</v>
      </c>
      <c r="B17" s="22">
        <v>12760</v>
      </c>
      <c r="C17" s="113">
        <v>12760</v>
      </c>
      <c r="D17" s="22">
        <v>0</v>
      </c>
      <c r="E17" s="21"/>
      <c r="F17" s="22"/>
      <c r="G17" s="22" t="s">
        <v>145</v>
      </c>
      <c r="H17" s="22"/>
      <c r="I17" s="22"/>
      <c r="J17" s="49" t="s">
        <v>279</v>
      </c>
    </row>
    <row r="18" spans="1:11" ht="87" customHeight="1" thickBot="1" x14ac:dyDescent="0.3">
      <c r="A18" s="18" t="s">
        <v>245</v>
      </c>
      <c r="B18" s="22">
        <v>86485</v>
      </c>
      <c r="C18" s="23">
        <v>3000</v>
      </c>
      <c r="D18" s="22">
        <v>0</v>
      </c>
      <c r="E18" s="21"/>
      <c r="F18" s="22"/>
      <c r="G18" s="22" t="s">
        <v>145</v>
      </c>
      <c r="H18" s="22"/>
      <c r="I18" s="22"/>
      <c r="J18" s="49" t="s">
        <v>261</v>
      </c>
    </row>
    <row r="19" spans="1:11" ht="104.25" customHeight="1" thickBot="1" x14ac:dyDescent="0.3">
      <c r="A19" s="18" t="s">
        <v>246</v>
      </c>
      <c r="B19" s="22">
        <v>80000</v>
      </c>
      <c r="C19" s="23">
        <v>4000</v>
      </c>
      <c r="D19" s="22">
        <v>4000</v>
      </c>
      <c r="E19" s="21"/>
      <c r="F19" s="22"/>
      <c r="G19" s="22" t="s">
        <v>148</v>
      </c>
      <c r="H19" s="22"/>
      <c r="I19" s="22"/>
      <c r="J19" s="49" t="s">
        <v>262</v>
      </c>
    </row>
    <row r="20" spans="1:11" ht="112.5" customHeight="1" thickBot="1" x14ac:dyDescent="0.3">
      <c r="A20" s="18" t="s">
        <v>247</v>
      </c>
      <c r="B20" s="22">
        <v>10500</v>
      </c>
      <c r="C20" s="23">
        <v>10500</v>
      </c>
      <c r="D20" s="22">
        <v>10500</v>
      </c>
      <c r="E20" s="21"/>
      <c r="F20" s="22"/>
      <c r="G20" s="22" t="s">
        <v>255</v>
      </c>
      <c r="H20" s="22"/>
      <c r="I20" s="22"/>
      <c r="J20" s="49" t="s">
        <v>263</v>
      </c>
    </row>
    <row r="21" spans="1:11" ht="117" customHeight="1" thickBot="1" x14ac:dyDescent="0.3">
      <c r="A21" s="18" t="s">
        <v>248</v>
      </c>
      <c r="B21" s="22">
        <v>25000</v>
      </c>
      <c r="C21" s="23">
        <v>25000</v>
      </c>
      <c r="D21" s="22">
        <v>25000</v>
      </c>
      <c r="E21" s="21"/>
      <c r="F21" s="22"/>
      <c r="G21" s="22" t="s">
        <v>148</v>
      </c>
      <c r="H21" s="22"/>
      <c r="I21" s="22"/>
      <c r="J21" s="49" t="s">
        <v>280</v>
      </c>
    </row>
    <row r="22" spans="1:11" ht="114" customHeight="1" thickBot="1" x14ac:dyDescent="0.3">
      <c r="A22" s="18" t="s">
        <v>249</v>
      </c>
      <c r="B22" s="22">
        <v>130000</v>
      </c>
      <c r="C22" s="23">
        <v>8000</v>
      </c>
      <c r="D22" s="22">
        <v>8000</v>
      </c>
      <c r="E22" s="21"/>
      <c r="F22" s="22"/>
      <c r="G22" s="22" t="s">
        <v>148</v>
      </c>
      <c r="H22" s="22"/>
      <c r="I22" s="22"/>
      <c r="J22" s="49" t="s">
        <v>264</v>
      </c>
    </row>
    <row r="23" spans="1:11" ht="105" customHeight="1" thickBot="1" x14ac:dyDescent="0.3">
      <c r="A23" s="11" t="s">
        <v>250</v>
      </c>
      <c r="B23" s="22">
        <v>26000</v>
      </c>
      <c r="C23" s="23">
        <v>13000</v>
      </c>
      <c r="D23" s="22">
        <v>13000</v>
      </c>
      <c r="E23" s="21"/>
      <c r="F23" s="22"/>
      <c r="G23" s="22" t="s">
        <v>266</v>
      </c>
      <c r="H23" s="22"/>
      <c r="I23" s="22"/>
      <c r="J23" s="49" t="s">
        <v>281</v>
      </c>
    </row>
    <row r="24" spans="1:11" ht="85.5" customHeight="1" thickBot="1" x14ac:dyDescent="0.3">
      <c r="A24" s="18" t="s">
        <v>251</v>
      </c>
      <c r="B24" s="22">
        <v>5000</v>
      </c>
      <c r="C24" s="23">
        <v>833</v>
      </c>
      <c r="D24" s="22">
        <v>833</v>
      </c>
      <c r="E24" s="21"/>
      <c r="F24" s="22"/>
      <c r="G24" s="22" t="s">
        <v>148</v>
      </c>
      <c r="H24" s="22"/>
      <c r="I24" s="22"/>
      <c r="J24" s="49" t="s">
        <v>265</v>
      </c>
    </row>
    <row r="25" spans="1:11" ht="54.75" customHeight="1" thickBot="1" x14ac:dyDescent="0.3">
      <c r="A25" s="18" t="s">
        <v>267</v>
      </c>
      <c r="B25" s="58"/>
      <c r="C25" s="120"/>
      <c r="D25" s="58">
        <v>5000</v>
      </c>
      <c r="E25" s="121"/>
      <c r="F25" s="58"/>
      <c r="G25" s="58"/>
      <c r="H25" s="58"/>
      <c r="I25" s="58"/>
      <c r="J25" s="52" t="s">
        <v>282</v>
      </c>
    </row>
    <row r="26" spans="1:11" ht="54.75" customHeight="1" thickBot="1" x14ac:dyDescent="0.3">
      <c r="A26" s="18" t="s">
        <v>311</v>
      </c>
      <c r="B26" s="58">
        <v>198504</v>
      </c>
      <c r="C26" s="120">
        <v>75000</v>
      </c>
      <c r="D26" s="58">
        <v>75000</v>
      </c>
      <c r="E26" s="121"/>
      <c r="F26" s="58"/>
      <c r="G26" s="58"/>
      <c r="H26" s="58"/>
      <c r="I26" s="58"/>
      <c r="J26" s="52"/>
    </row>
    <row r="27" spans="1:11" ht="54.75" customHeight="1" thickBot="1" x14ac:dyDescent="0.3">
      <c r="A27" s="151" t="s">
        <v>312</v>
      </c>
      <c r="B27" s="58"/>
      <c r="C27" s="120">
        <v>8750</v>
      </c>
      <c r="D27" s="58">
        <v>8750</v>
      </c>
      <c r="E27" s="121"/>
      <c r="F27" s="58"/>
      <c r="G27" s="58"/>
      <c r="H27" s="58"/>
      <c r="I27" s="58"/>
      <c r="J27" s="52"/>
      <c r="K27" s="152"/>
    </row>
    <row r="28" spans="1:11" ht="36" customHeight="1" thickBot="1" x14ac:dyDescent="0.3">
      <c r="A28" s="39" t="s">
        <v>313</v>
      </c>
      <c r="B28" s="114">
        <f>SUM(B5:B24)</f>
        <v>1674702</v>
      </c>
      <c r="C28" s="115">
        <f>SUM(C5:C24)</f>
        <v>267093</v>
      </c>
      <c r="D28" s="115">
        <f>SUM(D5:D27)</f>
        <v>424583</v>
      </c>
      <c r="E28" s="115">
        <f>SUM(E5:E24)</f>
        <v>210444</v>
      </c>
      <c r="F28" s="115">
        <f>SUM(F5:F24)</f>
        <v>38950</v>
      </c>
      <c r="G28" s="115"/>
      <c r="H28" s="115">
        <f>SUM(H5:H24)</f>
        <v>0</v>
      </c>
      <c r="I28" s="115">
        <f>SUM(I5:I24)</f>
        <v>0</v>
      </c>
      <c r="J28" s="51"/>
    </row>
    <row r="29" spans="1:11" ht="141" customHeight="1" thickBot="1" x14ac:dyDescent="0.3">
      <c r="A29" s="116"/>
      <c r="B29" s="40"/>
      <c r="C29" s="117" t="s">
        <v>268</v>
      </c>
      <c r="D29" s="114">
        <v>344203</v>
      </c>
      <c r="E29" s="118" t="s">
        <v>102</v>
      </c>
      <c r="F29" s="115">
        <v>84829</v>
      </c>
      <c r="G29" s="41"/>
      <c r="H29" s="41"/>
      <c r="I29" s="41"/>
      <c r="J29" s="119" t="s">
        <v>269</v>
      </c>
    </row>
    <row r="30" spans="1:11" ht="70.5" customHeight="1" thickBot="1" x14ac:dyDescent="0.3">
      <c r="A30" s="116"/>
      <c r="B30" s="40"/>
      <c r="C30" s="123" t="s">
        <v>252</v>
      </c>
      <c r="D30" s="114">
        <f>D29-D28</f>
        <v>-80380</v>
      </c>
      <c r="E30" s="118" t="s">
        <v>252</v>
      </c>
      <c r="F30" s="115">
        <f>F29-F28</f>
        <v>45879</v>
      </c>
      <c r="G30" s="41"/>
      <c r="H30" s="41"/>
      <c r="I30" s="41"/>
      <c r="J30" s="51"/>
    </row>
    <row r="31" spans="1:11" ht="18.75" x14ac:dyDescent="0.25">
      <c r="A31" s="11"/>
      <c r="C31" s="124"/>
      <c r="D31" s="125"/>
      <c r="J31" s="11"/>
    </row>
    <row r="32" spans="1:11" ht="33" customHeight="1" x14ac:dyDescent="0.25">
      <c r="A32" s="220" t="s">
        <v>283</v>
      </c>
      <c r="B32" s="205"/>
      <c r="C32" s="126"/>
      <c r="D32" s="126"/>
      <c r="E32" s="126"/>
      <c r="F32" s="126"/>
      <c r="G32" s="126"/>
      <c r="H32" s="126"/>
      <c r="I32" s="126"/>
      <c r="J32" s="127"/>
    </row>
    <row r="33" spans="1:10" ht="106.5" customHeight="1" x14ac:dyDescent="0.25">
      <c r="A33" s="128" t="s">
        <v>284</v>
      </c>
      <c r="B33" s="129">
        <v>15000</v>
      </c>
      <c r="C33" s="144"/>
      <c r="D33" s="144"/>
      <c r="E33" s="130">
        <v>10000</v>
      </c>
      <c r="F33" s="129">
        <v>10000</v>
      </c>
      <c r="G33" s="131" t="s">
        <v>295</v>
      </c>
      <c r="H33" s="131"/>
      <c r="I33" s="131"/>
      <c r="J33" s="132" t="s">
        <v>301</v>
      </c>
    </row>
    <row r="34" spans="1:10" ht="96.75" customHeight="1" x14ac:dyDescent="0.25">
      <c r="A34" s="128" t="s">
        <v>285</v>
      </c>
      <c r="B34" s="129">
        <v>67000</v>
      </c>
      <c r="C34" s="145"/>
      <c r="D34" s="146"/>
      <c r="E34" s="130">
        <v>5000</v>
      </c>
      <c r="F34" s="129">
        <v>5000</v>
      </c>
      <c r="G34" s="131" t="s">
        <v>253</v>
      </c>
      <c r="H34" s="131"/>
      <c r="I34" s="131"/>
      <c r="J34" s="133" t="s">
        <v>303</v>
      </c>
    </row>
    <row r="35" spans="1:10" ht="132.75" x14ac:dyDescent="0.25">
      <c r="A35" s="128" t="s">
        <v>286</v>
      </c>
      <c r="B35" s="129">
        <v>40500</v>
      </c>
      <c r="C35" s="144"/>
      <c r="D35" s="144"/>
      <c r="E35" s="130">
        <v>5000</v>
      </c>
      <c r="F35" s="129">
        <v>5000</v>
      </c>
      <c r="G35" s="131" t="s">
        <v>253</v>
      </c>
      <c r="H35" s="131"/>
      <c r="I35" s="131"/>
      <c r="J35" s="133" t="s">
        <v>304</v>
      </c>
    </row>
    <row r="36" spans="1:10" ht="163.5" customHeight="1" x14ac:dyDescent="0.25">
      <c r="A36" s="128" t="s">
        <v>287</v>
      </c>
      <c r="B36" s="129">
        <v>17000</v>
      </c>
      <c r="C36" s="144"/>
      <c r="D36" s="146"/>
      <c r="E36" s="129">
        <v>5000</v>
      </c>
      <c r="F36" s="131">
        <v>5000</v>
      </c>
      <c r="G36" s="131" t="s">
        <v>253</v>
      </c>
      <c r="H36" s="131"/>
      <c r="I36" s="131"/>
      <c r="J36" s="133" t="s">
        <v>305</v>
      </c>
    </row>
    <row r="37" spans="1:10" ht="120.75" x14ac:dyDescent="0.25">
      <c r="A37" s="128" t="s">
        <v>288</v>
      </c>
      <c r="B37" s="129">
        <v>1400</v>
      </c>
      <c r="C37" s="144"/>
      <c r="D37" s="144"/>
      <c r="E37" s="129">
        <v>1400</v>
      </c>
      <c r="F37" s="129">
        <v>1400</v>
      </c>
      <c r="G37" s="131" t="s">
        <v>296</v>
      </c>
      <c r="H37" s="131"/>
      <c r="I37" s="131"/>
      <c r="J37" s="133" t="s">
        <v>306</v>
      </c>
    </row>
    <row r="38" spans="1:10" ht="85.5" customHeight="1" x14ac:dyDescent="0.25">
      <c r="A38" s="128" t="s">
        <v>289</v>
      </c>
      <c r="B38" s="129">
        <v>2500</v>
      </c>
      <c r="C38" s="144"/>
      <c r="D38" s="144"/>
      <c r="E38" s="129">
        <v>1500</v>
      </c>
      <c r="F38" s="129">
        <v>0</v>
      </c>
      <c r="G38" s="131" t="s">
        <v>253</v>
      </c>
      <c r="H38" s="131"/>
      <c r="I38" s="134"/>
      <c r="J38" s="133" t="s">
        <v>307</v>
      </c>
    </row>
    <row r="39" spans="1:10" ht="181.5" customHeight="1" x14ac:dyDescent="0.25">
      <c r="A39" s="128" t="s">
        <v>290</v>
      </c>
      <c r="B39" s="129">
        <v>75200</v>
      </c>
      <c r="C39" s="144"/>
      <c r="D39" s="144"/>
      <c r="E39" s="129">
        <v>15000</v>
      </c>
      <c r="F39" s="129">
        <v>11000</v>
      </c>
      <c r="G39" s="131" t="s">
        <v>297</v>
      </c>
      <c r="H39" s="131"/>
      <c r="I39" s="131"/>
      <c r="J39" s="133" t="s">
        <v>308</v>
      </c>
    </row>
    <row r="40" spans="1:10" ht="30" x14ac:dyDescent="0.25">
      <c r="A40" s="128" t="s">
        <v>291</v>
      </c>
      <c r="B40" s="129">
        <v>5000</v>
      </c>
      <c r="C40" s="144"/>
      <c r="D40" s="144"/>
      <c r="E40" s="129">
        <v>5000</v>
      </c>
      <c r="F40" s="129">
        <v>5000</v>
      </c>
      <c r="G40" s="131" t="s">
        <v>297</v>
      </c>
      <c r="H40" s="131"/>
      <c r="I40" s="131"/>
      <c r="J40" s="133" t="s">
        <v>292</v>
      </c>
    </row>
    <row r="41" spans="1:10" ht="149.25" customHeight="1" x14ac:dyDescent="0.25">
      <c r="A41" s="128" t="s">
        <v>293</v>
      </c>
      <c r="B41" s="129">
        <v>649882</v>
      </c>
      <c r="C41" s="146">
        <v>75000</v>
      </c>
      <c r="D41" s="146">
        <v>75000</v>
      </c>
      <c r="E41" s="129">
        <v>40000</v>
      </c>
      <c r="F41" s="129">
        <v>40000</v>
      </c>
      <c r="G41" s="131" t="s">
        <v>297</v>
      </c>
      <c r="H41" s="131"/>
      <c r="I41" s="131"/>
      <c r="J41" s="133" t="s">
        <v>309</v>
      </c>
    </row>
    <row r="42" spans="1:10" ht="206.25" customHeight="1" x14ac:dyDescent="0.25">
      <c r="A42" s="128" t="s">
        <v>294</v>
      </c>
      <c r="B42" s="129">
        <v>21000</v>
      </c>
      <c r="C42" s="146">
        <v>8750</v>
      </c>
      <c r="D42" s="146">
        <v>8750</v>
      </c>
      <c r="E42" s="129">
        <v>8750</v>
      </c>
      <c r="F42" s="129">
        <v>8750</v>
      </c>
      <c r="G42" s="131" t="s">
        <v>253</v>
      </c>
      <c r="H42" s="131"/>
      <c r="I42" s="131"/>
      <c r="J42" s="133" t="s">
        <v>310</v>
      </c>
    </row>
    <row r="43" spans="1:10" ht="18.75" x14ac:dyDescent="0.25">
      <c r="A43" s="135" t="s">
        <v>167</v>
      </c>
      <c r="B43" s="136">
        <f>SUM(B33:B42)</f>
        <v>894482</v>
      </c>
      <c r="C43" s="141"/>
      <c r="D43" s="141"/>
      <c r="E43" s="136">
        <f>SUM(E33+E34+E35+E36+E37+E38+E39+E41+E42)</f>
        <v>91650</v>
      </c>
      <c r="F43" s="143">
        <f>SUM(F33+F34+F35+F37+F38+F39+F41+F42+F36)</f>
        <v>86150</v>
      </c>
      <c r="G43" s="138"/>
      <c r="H43" s="138"/>
      <c r="I43" s="138"/>
      <c r="J43" s="139"/>
    </row>
    <row r="44" spans="1:10" ht="30.75" customHeight="1" x14ac:dyDescent="0.25">
      <c r="A44" s="140"/>
      <c r="B44" s="141"/>
      <c r="C44" s="141"/>
      <c r="D44" s="137"/>
      <c r="E44" s="136">
        <v>88312.27</v>
      </c>
      <c r="F44" s="136" t="s">
        <v>298</v>
      </c>
      <c r="G44" s="141"/>
      <c r="H44" s="141"/>
      <c r="I44" s="141"/>
      <c r="J44" s="142" t="s">
        <v>302</v>
      </c>
    </row>
    <row r="45" spans="1:10" ht="18.75" x14ac:dyDescent="0.25">
      <c r="A45" s="140"/>
      <c r="B45" s="136"/>
      <c r="C45" s="141"/>
      <c r="D45" s="136"/>
      <c r="E45" s="136">
        <f>E44-F43</f>
        <v>2162.2700000000041</v>
      </c>
      <c r="F45" s="136" t="s">
        <v>299</v>
      </c>
      <c r="G45" s="141"/>
      <c r="H45" s="141"/>
      <c r="I45" s="141"/>
      <c r="J45" s="142"/>
    </row>
    <row r="46" spans="1:10" ht="18.75" x14ac:dyDescent="0.25">
      <c r="A46" s="147"/>
      <c r="B46" s="148"/>
      <c r="C46" s="149"/>
      <c r="D46" s="148"/>
      <c r="E46" s="148"/>
      <c r="F46" s="148"/>
      <c r="G46" s="149"/>
      <c r="H46" s="149"/>
      <c r="I46" s="149"/>
      <c r="J46" s="150"/>
    </row>
    <row r="47" spans="1:10" ht="34.5" customHeight="1" x14ac:dyDescent="0.25">
      <c r="A47" s="204" t="s">
        <v>300</v>
      </c>
      <c r="B47" s="205"/>
      <c r="C47" s="126"/>
      <c r="D47" s="126"/>
      <c r="E47" s="126"/>
      <c r="F47" s="126"/>
      <c r="G47" s="126"/>
      <c r="H47" s="126"/>
      <c r="I47" s="126"/>
      <c r="J47" s="127"/>
    </row>
    <row r="48" spans="1:10" ht="210" customHeight="1" x14ac:dyDescent="0.25">
      <c r="A48" s="153" t="s">
        <v>317</v>
      </c>
      <c r="B48" s="156">
        <v>362750</v>
      </c>
      <c r="C48" s="156">
        <v>15000</v>
      </c>
      <c r="D48" s="129">
        <v>5000</v>
      </c>
      <c r="E48" s="129">
        <v>20000</v>
      </c>
      <c r="F48" s="129">
        <v>5000</v>
      </c>
      <c r="G48" s="129"/>
      <c r="H48" s="129"/>
      <c r="I48" s="129"/>
      <c r="J48" s="132" t="s">
        <v>343</v>
      </c>
    </row>
    <row r="49" spans="1:10" ht="76.900000000000006" customHeight="1" x14ac:dyDescent="0.25">
      <c r="A49" s="153" t="s">
        <v>331</v>
      </c>
      <c r="B49" s="156">
        <v>49000</v>
      </c>
      <c r="C49" s="156"/>
      <c r="D49" s="129"/>
      <c r="E49" s="129">
        <v>20000</v>
      </c>
      <c r="F49" s="129">
        <v>10000</v>
      </c>
      <c r="G49" s="129"/>
      <c r="H49" s="129"/>
      <c r="I49" s="129"/>
      <c r="J49" s="132" t="s">
        <v>344</v>
      </c>
    </row>
    <row r="50" spans="1:10" ht="120.6" customHeight="1" x14ac:dyDescent="0.25">
      <c r="A50" s="153" t="s">
        <v>326</v>
      </c>
      <c r="B50" s="156">
        <v>73400</v>
      </c>
      <c r="C50" s="156"/>
      <c r="D50" s="129"/>
      <c r="E50" s="129">
        <v>10000</v>
      </c>
      <c r="F50" s="129">
        <v>10000</v>
      </c>
      <c r="G50" s="129"/>
      <c r="H50" s="129"/>
      <c r="I50" s="129"/>
      <c r="J50" s="132" t="s">
        <v>345</v>
      </c>
    </row>
    <row r="51" spans="1:10" ht="78" customHeight="1" x14ac:dyDescent="0.25">
      <c r="A51" s="153" t="s">
        <v>341</v>
      </c>
      <c r="B51" s="156">
        <v>45000</v>
      </c>
      <c r="C51" s="156">
        <v>5000</v>
      </c>
      <c r="D51" s="129">
        <v>0</v>
      </c>
      <c r="E51" s="129"/>
      <c r="F51" s="129"/>
      <c r="G51" s="129"/>
      <c r="H51" s="129"/>
      <c r="I51" s="129"/>
      <c r="J51" s="132" t="s">
        <v>335</v>
      </c>
    </row>
    <row r="52" spans="1:10" ht="52.9" customHeight="1" x14ac:dyDescent="0.25">
      <c r="A52" s="153" t="s">
        <v>329</v>
      </c>
      <c r="B52" s="156">
        <v>35000</v>
      </c>
      <c r="C52" s="156">
        <v>10000</v>
      </c>
      <c r="D52" s="129">
        <v>5000</v>
      </c>
      <c r="E52" s="129">
        <v>10000</v>
      </c>
      <c r="F52" s="129">
        <v>10000</v>
      </c>
      <c r="G52" s="129"/>
      <c r="H52" s="129"/>
      <c r="I52" s="129"/>
      <c r="J52" s="128" t="s">
        <v>346</v>
      </c>
    </row>
    <row r="53" spans="1:10" ht="96.6" customHeight="1" x14ac:dyDescent="0.25">
      <c r="A53" s="153" t="s">
        <v>325</v>
      </c>
      <c r="B53" s="129">
        <v>19000</v>
      </c>
      <c r="C53" s="130"/>
      <c r="D53" s="129"/>
      <c r="E53" s="129">
        <v>6000</v>
      </c>
      <c r="F53" s="129">
        <v>6000</v>
      </c>
      <c r="G53" s="129"/>
      <c r="H53" s="129"/>
      <c r="I53" s="129"/>
      <c r="J53" s="132" t="s">
        <v>347</v>
      </c>
    </row>
    <row r="54" spans="1:10" ht="49.15" customHeight="1" x14ac:dyDescent="0.25">
      <c r="A54" s="153" t="s">
        <v>314</v>
      </c>
      <c r="B54" s="157">
        <v>33000</v>
      </c>
      <c r="C54" s="158">
        <v>2000</v>
      </c>
      <c r="D54" s="129">
        <v>2000</v>
      </c>
      <c r="E54" s="129"/>
      <c r="F54" s="129"/>
      <c r="G54" s="129"/>
      <c r="H54" s="129"/>
      <c r="I54" s="129"/>
      <c r="J54" s="132" t="s">
        <v>337</v>
      </c>
    </row>
    <row r="55" spans="1:10" ht="35.450000000000003" customHeight="1" x14ac:dyDescent="0.25">
      <c r="A55" s="153" t="s">
        <v>315</v>
      </c>
      <c r="B55" s="156">
        <v>65000</v>
      </c>
      <c r="C55" s="156">
        <v>5000</v>
      </c>
      <c r="D55" s="129">
        <v>0</v>
      </c>
      <c r="E55" s="129">
        <v>5000</v>
      </c>
      <c r="F55" s="129">
        <v>0</v>
      </c>
      <c r="G55" s="129"/>
      <c r="H55" s="129"/>
      <c r="I55" s="129"/>
      <c r="J55" s="132" t="s">
        <v>348</v>
      </c>
    </row>
    <row r="56" spans="1:10" ht="45.6" customHeight="1" x14ac:dyDescent="0.25">
      <c r="A56" s="153" t="s">
        <v>316</v>
      </c>
      <c r="B56" s="156">
        <v>63551.6</v>
      </c>
      <c r="C56" s="156">
        <v>8636</v>
      </c>
      <c r="D56" s="159">
        <v>8636</v>
      </c>
      <c r="E56" s="129"/>
      <c r="F56" s="129"/>
      <c r="G56" s="129"/>
      <c r="H56" s="129"/>
      <c r="I56" s="129"/>
      <c r="J56" s="128" t="s">
        <v>340</v>
      </c>
    </row>
    <row r="57" spans="1:10" ht="180.6" customHeight="1" x14ac:dyDescent="0.25">
      <c r="A57" s="153" t="s">
        <v>327</v>
      </c>
      <c r="B57" s="156"/>
      <c r="C57" s="156">
        <v>10000</v>
      </c>
      <c r="D57" s="129">
        <v>1000</v>
      </c>
      <c r="E57" s="129">
        <v>2500</v>
      </c>
      <c r="F57" s="129">
        <v>0</v>
      </c>
      <c r="G57" s="129"/>
      <c r="H57" s="129"/>
      <c r="I57" s="129"/>
      <c r="J57" s="128" t="s">
        <v>349</v>
      </c>
    </row>
    <row r="58" spans="1:10" ht="139.9" customHeight="1" x14ac:dyDescent="0.25">
      <c r="A58" s="153" t="s">
        <v>328</v>
      </c>
      <c r="B58" s="156">
        <v>15162</v>
      </c>
      <c r="C58" s="156"/>
      <c r="D58" s="129"/>
      <c r="E58" s="129">
        <v>10700</v>
      </c>
      <c r="F58" s="129">
        <v>0</v>
      </c>
      <c r="G58" s="129"/>
      <c r="H58" s="129"/>
      <c r="I58" s="129"/>
      <c r="J58" s="128" t="s">
        <v>350</v>
      </c>
    </row>
    <row r="59" spans="1:10" ht="174.6" customHeight="1" x14ac:dyDescent="0.25">
      <c r="A59" s="153" t="s">
        <v>330</v>
      </c>
      <c r="B59" s="156">
        <v>42400</v>
      </c>
      <c r="C59" s="156"/>
      <c r="D59" s="129"/>
      <c r="E59" s="129">
        <v>15000</v>
      </c>
      <c r="F59" s="129">
        <v>15000</v>
      </c>
      <c r="G59" s="129"/>
      <c r="H59" s="129"/>
      <c r="I59" s="129"/>
      <c r="J59" s="128" t="s">
        <v>351</v>
      </c>
    </row>
    <row r="60" spans="1:10" ht="42.6" customHeight="1" x14ac:dyDescent="0.25">
      <c r="A60" s="153" t="s">
        <v>318</v>
      </c>
      <c r="B60" s="159">
        <v>23235</v>
      </c>
      <c r="C60" s="159">
        <v>23235</v>
      </c>
      <c r="D60" s="129">
        <v>10000</v>
      </c>
      <c r="E60" s="129"/>
      <c r="F60" s="129"/>
      <c r="G60" s="129"/>
      <c r="H60" s="129"/>
      <c r="I60" s="129"/>
      <c r="J60" s="128" t="s">
        <v>342</v>
      </c>
    </row>
    <row r="61" spans="1:10" ht="59.45" customHeight="1" x14ac:dyDescent="0.25">
      <c r="A61" s="153" t="s">
        <v>323</v>
      </c>
      <c r="B61" s="159">
        <v>81000</v>
      </c>
      <c r="C61" s="159">
        <v>2500</v>
      </c>
      <c r="D61" s="129">
        <v>0</v>
      </c>
      <c r="E61" s="129"/>
      <c r="F61" s="129"/>
      <c r="G61" s="129"/>
      <c r="H61" s="129"/>
      <c r="I61" s="129"/>
      <c r="J61" s="128" t="s">
        <v>338</v>
      </c>
    </row>
    <row r="62" spans="1:10" ht="141" customHeight="1" x14ac:dyDescent="0.25">
      <c r="A62" s="153" t="s">
        <v>319</v>
      </c>
      <c r="B62" s="159">
        <v>155520</v>
      </c>
      <c r="C62" s="159">
        <v>120800</v>
      </c>
      <c r="D62" s="129">
        <v>50000</v>
      </c>
      <c r="E62" s="129">
        <v>15000</v>
      </c>
      <c r="F62" s="129">
        <v>15000</v>
      </c>
      <c r="G62" s="129"/>
      <c r="H62" s="129"/>
      <c r="I62" s="129"/>
      <c r="J62" s="128" t="s">
        <v>352</v>
      </c>
    </row>
    <row r="63" spans="1:10" ht="60" customHeight="1" x14ac:dyDescent="0.25">
      <c r="A63" s="153" t="s">
        <v>320</v>
      </c>
      <c r="B63" s="159">
        <v>25000</v>
      </c>
      <c r="C63" s="159">
        <v>3000</v>
      </c>
      <c r="D63" s="129">
        <v>0</v>
      </c>
      <c r="E63" s="129"/>
      <c r="F63" s="129"/>
      <c r="G63" s="129"/>
      <c r="H63" s="129"/>
      <c r="I63" s="129"/>
      <c r="J63" s="128" t="s">
        <v>339</v>
      </c>
    </row>
    <row r="64" spans="1:10" ht="84" customHeight="1" x14ac:dyDescent="0.25">
      <c r="A64" s="153" t="s">
        <v>321</v>
      </c>
      <c r="B64" s="159">
        <v>1683840</v>
      </c>
      <c r="C64" s="159">
        <v>135000</v>
      </c>
      <c r="D64" s="129">
        <v>50000</v>
      </c>
      <c r="E64" s="129">
        <v>25000</v>
      </c>
      <c r="F64" s="129">
        <v>15000</v>
      </c>
      <c r="G64" s="129"/>
      <c r="H64" s="129"/>
      <c r="I64" s="129"/>
      <c r="J64" s="128" t="s">
        <v>353</v>
      </c>
    </row>
    <row r="65" spans="1:10" ht="100.15" customHeight="1" x14ac:dyDescent="0.25">
      <c r="A65" s="153" t="s">
        <v>322</v>
      </c>
      <c r="B65" s="159">
        <v>50000</v>
      </c>
      <c r="C65" s="159">
        <v>50000</v>
      </c>
      <c r="D65" s="129">
        <v>20000</v>
      </c>
      <c r="E65" s="129"/>
      <c r="F65" s="129"/>
      <c r="G65" s="129"/>
      <c r="H65" s="129"/>
      <c r="I65" s="129"/>
      <c r="J65" s="128" t="s">
        <v>336</v>
      </c>
    </row>
    <row r="66" spans="1:10" ht="100.15" customHeight="1" x14ac:dyDescent="0.25">
      <c r="A66" s="153" t="s">
        <v>332</v>
      </c>
      <c r="B66" s="159" t="s">
        <v>333</v>
      </c>
      <c r="C66" s="159"/>
      <c r="D66" s="129"/>
      <c r="E66" s="129">
        <v>10000</v>
      </c>
      <c r="F66" s="129">
        <v>0</v>
      </c>
      <c r="G66" s="129"/>
      <c r="H66" s="129"/>
      <c r="I66" s="129"/>
      <c r="J66" s="155" t="s">
        <v>334</v>
      </c>
    </row>
    <row r="67" spans="1:10" ht="57.6" customHeight="1" x14ac:dyDescent="0.3">
      <c r="A67" s="160" t="s">
        <v>324</v>
      </c>
      <c r="B67" s="165">
        <f>SUM(B48:B66)</f>
        <v>2821858.6</v>
      </c>
      <c r="C67" s="165">
        <f>SUM(C48:C65)</f>
        <v>390171</v>
      </c>
      <c r="D67" s="165">
        <f>SUM(D48:D66)</f>
        <v>151636</v>
      </c>
      <c r="E67" s="165">
        <f>SUM(E48:E66)</f>
        <v>149200</v>
      </c>
      <c r="F67" s="165">
        <f>SUM(F48:F66)</f>
        <v>86000</v>
      </c>
      <c r="G67" s="165"/>
      <c r="H67" s="165"/>
      <c r="I67" s="165"/>
      <c r="J67" s="169" t="s">
        <v>355</v>
      </c>
    </row>
    <row r="68" spans="1:10" ht="41.45" customHeight="1" x14ac:dyDescent="0.3">
      <c r="A68" s="160" t="s">
        <v>102</v>
      </c>
      <c r="B68" s="168"/>
      <c r="C68" s="165">
        <v>150000</v>
      </c>
      <c r="D68" s="165"/>
      <c r="E68" s="165"/>
      <c r="F68" s="165">
        <v>115369.19</v>
      </c>
      <c r="G68" s="165"/>
      <c r="H68" s="165"/>
      <c r="I68" s="165"/>
      <c r="J68" s="169" t="s">
        <v>354</v>
      </c>
    </row>
    <row r="69" spans="1:10" ht="29.45" customHeight="1" x14ac:dyDescent="0.3">
      <c r="A69" s="160" t="s">
        <v>252</v>
      </c>
      <c r="B69" s="168"/>
      <c r="C69" s="167">
        <f>C68-C67</f>
        <v>-240171</v>
      </c>
      <c r="D69" s="167">
        <f>SUM(C68-D67)</f>
        <v>-1636</v>
      </c>
      <c r="E69" s="165"/>
      <c r="F69" s="165">
        <f>F68-F67</f>
        <v>29369.190000000002</v>
      </c>
      <c r="G69" s="165"/>
      <c r="H69" s="165"/>
      <c r="I69" s="165"/>
      <c r="J69" s="161"/>
    </row>
    <row r="70" spans="1:10" ht="15.75" x14ac:dyDescent="0.25">
      <c r="A70" s="162"/>
      <c r="B70" s="163"/>
      <c r="C70" s="163"/>
      <c r="D70" s="163"/>
      <c r="E70" s="163"/>
      <c r="F70" s="163"/>
      <c r="G70" s="163"/>
      <c r="H70" s="163"/>
      <c r="I70" s="163"/>
      <c r="J70" s="164"/>
    </row>
    <row r="71" spans="1:10" ht="18.75" x14ac:dyDescent="0.3">
      <c r="A71" s="170"/>
      <c r="B71" s="171"/>
      <c r="C71" s="13"/>
      <c r="J71" s="11"/>
    </row>
    <row r="72" spans="1:10" ht="18.75" x14ac:dyDescent="0.3">
      <c r="A72" s="170"/>
      <c r="B72" s="171"/>
      <c r="C72" s="13"/>
      <c r="J72" s="11"/>
    </row>
    <row r="73" spans="1:10" ht="15.75" x14ac:dyDescent="0.25">
      <c r="A73" s="154"/>
      <c r="J73" s="11"/>
    </row>
    <row r="74" spans="1:10" ht="18.75" x14ac:dyDescent="0.3">
      <c r="A74" s="154"/>
      <c r="B74" s="171"/>
      <c r="C74" s="13"/>
      <c r="J74" s="11"/>
    </row>
    <row r="75" spans="1:10" ht="15.75" x14ac:dyDescent="0.25">
      <c r="A75" s="154"/>
      <c r="J75" s="11"/>
    </row>
    <row r="76" spans="1:10" x14ac:dyDescent="0.25">
      <c r="J76" s="11"/>
    </row>
    <row r="77" spans="1:10" x14ac:dyDescent="0.25">
      <c r="J77" s="11"/>
    </row>
    <row r="78" spans="1:10" x14ac:dyDescent="0.25">
      <c r="J78" s="11"/>
    </row>
    <row r="79" spans="1:10" x14ac:dyDescent="0.25">
      <c r="J79" s="11"/>
    </row>
  </sheetData>
  <mergeCells count="6">
    <mergeCell ref="A47:B47"/>
    <mergeCell ref="A1:D1"/>
    <mergeCell ref="C2:D2"/>
    <mergeCell ref="E2:G2"/>
    <mergeCell ref="H2:I2"/>
    <mergeCell ref="A32:B32"/>
  </mergeCells>
  <pageMargins left="0.7" right="0.7" top="0.75" bottom="0.75" header="0.3" footer="0.3"/>
  <pageSetup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row r="1" spans="1:1" x14ac:dyDescent="0.25">
      <c r="A1">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2022 All Projects</vt:lpstr>
      <vt:lpstr>2021 All Projects</vt:lpstr>
      <vt:lpstr>Sheet1 (2)</vt:lpstr>
      <vt:lpstr>2016 All Projects</vt:lpstr>
      <vt:lpstr>2017 All Projects</vt:lpstr>
      <vt:lpstr>2018 All Projects</vt:lpstr>
      <vt:lpstr>2019 All Projects</vt:lpstr>
      <vt:lpstr>2020 All Projects</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Katie</cp:lastModifiedBy>
  <cp:lastPrinted>2016-12-01T17:48:15Z</cp:lastPrinted>
  <dcterms:created xsi:type="dcterms:W3CDTF">2016-05-24T20:34:15Z</dcterms:created>
  <dcterms:modified xsi:type="dcterms:W3CDTF">2022-05-11T02:20:42Z</dcterms:modified>
</cp:coreProperties>
</file>